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b1777c78eef3b74d/MOSExcelExpert2016/Objective3/"/>
    </mc:Choice>
  </mc:AlternateContent>
  <bookViews>
    <workbookView xWindow="0" yWindow="0" windowWidth="15360" windowHeight="8115"/>
  </bookViews>
  <sheets>
    <sheet name="Tax Rate" sheetId="2" r:id="rId1"/>
    <sheet name="Discount Schedule" sheetId="3" r:id="rId2"/>
    <sheet name="Parts" sheetId="1" r:id="rId3"/>
  </sheets>
  <externalReferences>
    <externalReference r:id="rId4"/>
    <externalReference r:id="rId5"/>
  </externalReferences>
  <definedNames>
    <definedName name="_xlnm.Criteria" localSheetId="2">Parts!#REF!</definedName>
    <definedName name="_xlnm.Criteria">'[1]Any-Column Lookup'!#REF!</definedName>
    <definedName name="_xlnm.Database" localSheetId="2">Parts!$A$6:$G$14</definedName>
    <definedName name="test">'[2]Scroll Bars and Spinners'!#REF!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3" i="3"/>
  <c r="E3" i="3" s="1"/>
  <c r="F3" i="3" s="1"/>
  <c r="D4" i="3"/>
  <c r="D5" i="3"/>
  <c r="E5" i="3" s="1"/>
  <c r="F5" i="3" s="1"/>
  <c r="D6" i="3"/>
  <c r="D7" i="3"/>
  <c r="D8" i="3"/>
  <c r="D9" i="3"/>
  <c r="E9" i="3" s="1"/>
  <c r="F9" i="3" s="1"/>
  <c r="E7" i="3"/>
  <c r="F7" i="3" s="1"/>
  <c r="E10" i="3"/>
  <c r="F10" i="3" s="1"/>
  <c r="E8" i="3"/>
  <c r="F8" i="3" s="1"/>
  <c r="E6" i="3"/>
  <c r="F6" i="3" s="1"/>
  <c r="E4" i="3"/>
  <c r="F4" i="3" s="1"/>
  <c r="C15" i="2"/>
  <c r="C14" i="2"/>
  <c r="C13" i="2"/>
  <c r="C12" i="2"/>
  <c r="C11" i="2"/>
  <c r="C10" i="2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B3" i="1"/>
  <c r="B18" i="2" l="1"/>
</calcChain>
</file>

<file path=xl/sharedStrings.xml><?xml version="1.0" encoding="utf-8"?>
<sst xmlns="http://schemas.openxmlformats.org/spreadsheetml/2006/main" count="68" uniqueCount="57">
  <si>
    <t>Part Number</t>
  </si>
  <si>
    <t>D-178</t>
  </si>
  <si>
    <t>Field Name</t>
  </si>
  <si>
    <t>Cost</t>
  </si>
  <si>
    <t>Value</t>
  </si>
  <si>
    <t>Parts Database</t>
  </si>
  <si>
    <t>Division</t>
  </si>
  <si>
    <t>Description</t>
  </si>
  <si>
    <t>Quantity</t>
  </si>
  <si>
    <t>Total Cost</t>
  </si>
  <si>
    <t>Retail</t>
  </si>
  <si>
    <t>Gross Margin</t>
  </si>
  <si>
    <t>Number</t>
  </si>
  <si>
    <t>Gangley Pliers</t>
  </si>
  <si>
    <t>HCAB Washer</t>
  </si>
  <si>
    <t>A-201</t>
  </si>
  <si>
    <t>Finley Sprocket</t>
  </si>
  <si>
    <t>C-098</t>
  </si>
  <si>
    <t>6" Sonotube</t>
  </si>
  <si>
    <t>B-111</t>
  </si>
  <si>
    <t>Langstrom 7" Wrench</t>
  </si>
  <si>
    <t>D-017</t>
  </si>
  <si>
    <t>Thompson Socket</t>
  </si>
  <si>
    <t>C-321</t>
  </si>
  <si>
    <t>S-Joint</t>
  </si>
  <si>
    <t>A-182</t>
  </si>
  <si>
    <t>LAMF Valve</t>
  </si>
  <si>
    <t>B-047</t>
  </si>
  <si>
    <t>Tax Rate Schedule</t>
  </si>
  <si>
    <t>If TAXABLE INCOME</t>
  </si>
  <si>
    <t>The TAX Is</t>
  </si>
  <si>
    <t>THEN</t>
  </si>
  <si>
    <t>Is Over</t>
  </si>
  <si>
    <t>But Not Over</t>
  </si>
  <si>
    <t>This Amount</t>
  </si>
  <si>
    <t>Plus This %</t>
  </si>
  <si>
    <t>Of the Excess Over</t>
  </si>
  <si>
    <t>SCHEDULE X —</t>
  </si>
  <si>
    <t> Single</t>
  </si>
  <si>
    <t> 10%</t>
  </si>
  <si>
    <t> 15%</t>
  </si>
  <si>
    <t> 25%</t>
  </si>
  <si>
    <t> 28%</t>
  </si>
  <si>
    <t> 33%</t>
  </si>
  <si>
    <t> 35%</t>
  </si>
  <si>
    <t>--</t>
  </si>
  <si>
    <t> 39.6%</t>
  </si>
  <si>
    <t>Income:</t>
  </si>
  <si>
    <t>Tax Rate:</t>
  </si>
  <si>
    <t>Units Ordered</t>
  </si>
  <si>
    <t>Part</t>
  </si>
  <si>
    <t>List Price</t>
  </si>
  <si>
    <t>Discount</t>
  </si>
  <si>
    <t>Net Price</t>
  </si>
  <si>
    <t>Total</t>
  </si>
  <si>
    <t>Discount Schedule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</si>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</sst>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G\e\n\e\r\a\l"/>
    <numFmt numFmtId="165" formatCode="_(\$* #,##0.00_);_(\$* \(#,##0.00\);_(\$* &quot;-&quot;??_);_(@_)"/>
    <numFmt numFmtId="166" formatCode="0.0%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82">
    <xf numFmtId="0" fontId="0" fillId="0" borderId="0" xfId="0"/>
    <xf numFmtId="164" fontId="2" fillId="0" borderId="0" xfId="1" applyFont="1"/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1" xfId="1" applyFont="1" applyBorder="1" applyAlignment="1">
      <alignment horizontal="center" wrapText="1"/>
    </xf>
    <xf numFmtId="164" fontId="2" fillId="0" borderId="2" xfId="1" applyFont="1" applyBorder="1" applyAlignment="1">
      <alignment wrapText="1"/>
    </xf>
    <xf numFmtId="164" fontId="2" fillId="0" borderId="2" xfId="1" applyFont="1" applyBorder="1" applyAlignment="1">
      <alignment horizontal="center" wrapText="1"/>
    </xf>
    <xf numFmtId="164" fontId="2" fillId="0" borderId="3" xfId="1" applyFont="1" applyBorder="1" applyAlignment="1">
      <alignment horizontal="center" wrapText="1"/>
    </xf>
    <xf numFmtId="1" fontId="3" fillId="0" borderId="4" xfId="1" applyNumberFormat="1" applyFont="1" applyBorder="1" applyAlignment="1">
      <alignment horizontal="center"/>
    </xf>
    <xf numFmtId="164" fontId="3" fillId="0" borderId="5" xfId="1" applyFont="1" applyBorder="1"/>
    <xf numFmtId="1" fontId="3" fillId="0" borderId="5" xfId="1" applyNumberFormat="1" applyFont="1" applyBorder="1" applyAlignment="1">
      <alignment horizontal="center"/>
    </xf>
    <xf numFmtId="165" fontId="3" fillId="0" borderId="5" xfId="1" applyNumberFormat="1" applyFont="1" applyBorder="1"/>
    <xf numFmtId="165" fontId="3" fillId="0" borderId="0" xfId="1" applyNumberFormat="1" applyFont="1" applyBorder="1"/>
    <xf numFmtId="166" fontId="3" fillId="0" borderId="0" xfId="1" applyNumberFormat="1" applyFont="1" applyBorder="1"/>
    <xf numFmtId="164" fontId="3" fillId="0" borderId="6" xfId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64" fontId="3" fillId="0" borderId="0" xfId="1" applyFont="1" applyBorder="1"/>
    <xf numFmtId="1" fontId="3" fillId="0" borderId="0" xfId="1" applyNumberFormat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64" fontId="3" fillId="0" borderId="10" xfId="1" applyFont="1" applyBorder="1"/>
    <xf numFmtId="1" fontId="3" fillId="0" borderId="10" xfId="1" applyNumberFormat="1" applyFont="1" applyBorder="1" applyAlignment="1">
      <alignment horizontal="center"/>
    </xf>
    <xf numFmtId="165" fontId="3" fillId="0" borderId="10" xfId="1" applyNumberFormat="1" applyFont="1" applyBorder="1"/>
    <xf numFmtId="166" fontId="3" fillId="0" borderId="10" xfId="1" applyNumberFormat="1" applyFont="1" applyBorder="1"/>
    <xf numFmtId="164" fontId="3" fillId="0" borderId="11" xfId="1" applyFont="1" applyBorder="1" applyAlignment="1">
      <alignment horizontal="center"/>
    </xf>
    <xf numFmtId="164" fontId="2" fillId="0" borderId="0" xfId="1" applyFont="1" applyAlignment="1">
      <alignment horizontal="right"/>
    </xf>
    <xf numFmtId="165" fontId="2" fillId="0" borderId="0" xfId="1" applyNumberFormat="1" applyFont="1"/>
    <xf numFmtId="0" fontId="3" fillId="0" borderId="0" xfId="2" applyFont="1"/>
    <xf numFmtId="0" fontId="2" fillId="2" borderId="16" xfId="2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wrapText="1"/>
    </xf>
    <xf numFmtId="0" fontId="2" fillId="2" borderId="17" xfId="2" applyFont="1" applyFill="1" applyBorder="1"/>
    <xf numFmtId="0" fontId="2" fillId="2" borderId="20" xfId="2" applyFont="1" applyFill="1" applyBorder="1" applyAlignment="1">
      <alignment wrapText="1"/>
    </xf>
    <xf numFmtId="0" fontId="2" fillId="2" borderId="20" xfId="2" applyFont="1" applyFill="1" applyBorder="1" applyAlignment="1">
      <alignment horizontal="center" wrapText="1"/>
    </xf>
    <xf numFmtId="0" fontId="2" fillId="2" borderId="24" xfId="2" applyFont="1" applyFill="1" applyBorder="1" applyAlignment="1">
      <alignment wrapText="1"/>
    </xf>
    <xf numFmtId="0" fontId="3" fillId="2" borderId="24" xfId="2" applyFont="1" applyFill="1" applyBorder="1" applyAlignment="1">
      <alignment wrapText="1"/>
    </xf>
    <xf numFmtId="6" fontId="3" fillId="2" borderId="24" xfId="2" applyNumberFormat="1" applyFont="1" applyFill="1" applyBorder="1" applyAlignment="1">
      <alignment wrapText="1"/>
    </xf>
    <xf numFmtId="8" fontId="3" fillId="2" borderId="24" xfId="2" applyNumberFormat="1" applyFont="1" applyFill="1" applyBorder="1" applyAlignment="1">
      <alignment wrapText="1"/>
    </xf>
    <xf numFmtId="0" fontId="3" fillId="2" borderId="24" xfId="2" applyFont="1" applyFill="1" applyBorder="1" applyAlignment="1">
      <alignment horizontal="center" wrapText="1"/>
    </xf>
    <xf numFmtId="0" fontId="3" fillId="0" borderId="0" xfId="2" applyFont="1" applyAlignment="1"/>
    <xf numFmtId="0" fontId="2" fillId="2" borderId="25" xfId="2" applyFont="1" applyFill="1" applyBorder="1" applyAlignment="1">
      <alignment wrapText="1"/>
    </xf>
    <xf numFmtId="0" fontId="3" fillId="2" borderId="20" xfId="2" applyFont="1" applyFill="1" applyBorder="1" applyAlignment="1">
      <alignment wrapText="1"/>
    </xf>
    <xf numFmtId="6" fontId="3" fillId="2" borderId="20" xfId="2" applyNumberFormat="1" applyFont="1" applyFill="1" applyBorder="1" applyAlignment="1">
      <alignment wrapText="1"/>
    </xf>
    <xf numFmtId="8" fontId="3" fillId="2" borderId="20" xfId="2" applyNumberFormat="1" applyFont="1" applyFill="1" applyBorder="1" applyAlignment="1">
      <alignment wrapText="1"/>
    </xf>
    <xf numFmtId="0" fontId="3" fillId="2" borderId="20" xfId="2" applyFont="1" applyFill="1" applyBorder="1" applyAlignment="1">
      <alignment horizontal="center" wrapText="1"/>
    </xf>
    <xf numFmtId="0" fontId="2" fillId="2" borderId="26" xfId="2" applyFont="1" applyFill="1" applyBorder="1" applyAlignment="1">
      <alignment wrapText="1"/>
    </xf>
    <xf numFmtId="0" fontId="2" fillId="0" borderId="0" xfId="2" applyFont="1"/>
    <xf numFmtId="6" fontId="3" fillId="0" borderId="0" xfId="2" applyNumberFormat="1" applyFont="1"/>
    <xf numFmtId="0" fontId="3" fillId="0" borderId="0" xfId="2" applyFont="1" applyAlignment="1">
      <alignment horizontal="center" wrapText="1"/>
    </xf>
    <xf numFmtId="0" fontId="2" fillId="0" borderId="27" xfId="2" applyFont="1" applyBorder="1"/>
    <xf numFmtId="0" fontId="2" fillId="0" borderId="2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7" fontId="3" fillId="0" borderId="8" xfId="2" applyNumberFormat="1" applyFont="1" applyBorder="1" applyAlignment="1">
      <alignment horizontal="center"/>
    </xf>
    <xf numFmtId="9" fontId="3" fillId="0" borderId="8" xfId="2" applyNumberFormat="1" applyFont="1" applyBorder="1" applyAlignment="1">
      <alignment horizontal="center"/>
    </xf>
    <xf numFmtId="7" fontId="3" fillId="0" borderId="8" xfId="2" applyNumberFormat="1" applyFont="1" applyBorder="1"/>
    <xf numFmtId="0" fontId="3" fillId="0" borderId="11" xfId="2" applyFont="1" applyBorder="1" applyAlignment="1">
      <alignment horizontal="center"/>
    </xf>
    <xf numFmtId="7" fontId="3" fillId="0" borderId="11" xfId="2" applyNumberFormat="1" applyFont="1" applyBorder="1" applyAlignment="1">
      <alignment horizontal="center"/>
    </xf>
    <xf numFmtId="9" fontId="3" fillId="0" borderId="11" xfId="2" applyNumberFormat="1" applyFont="1" applyBorder="1" applyAlignment="1">
      <alignment horizontal="center"/>
    </xf>
    <xf numFmtId="7" fontId="3" fillId="0" borderId="11" xfId="2" applyNumberFormat="1" applyFont="1" applyBorder="1"/>
    <xf numFmtId="0" fontId="2" fillId="0" borderId="0" xfId="2" applyFont="1" applyBorder="1"/>
    <xf numFmtId="0" fontId="3" fillId="0" borderId="5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9" fontId="3" fillId="0" borderId="10" xfId="2" applyNumberFormat="1" applyFont="1" applyBorder="1" applyAlignment="1">
      <alignment horizontal="center"/>
    </xf>
    <xf numFmtId="0" fontId="2" fillId="0" borderId="30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0" fontId="2" fillId="2" borderId="18" xfId="2" applyFont="1" applyFill="1" applyBorder="1" applyAlignment="1">
      <alignment wrapText="1"/>
    </xf>
    <xf numFmtId="0" fontId="2" fillId="2" borderId="19" xfId="2" applyFont="1" applyFill="1" applyBorder="1" applyAlignment="1">
      <alignment wrapText="1"/>
    </xf>
    <xf numFmtId="0" fontId="2" fillId="2" borderId="23" xfId="2" applyFont="1" applyFill="1" applyBorder="1" applyAlignment="1">
      <alignment wrapText="1"/>
    </xf>
    <xf numFmtId="0" fontId="2" fillId="2" borderId="0" xfId="2" applyFont="1" applyFill="1" applyAlignment="1">
      <alignment wrapText="1"/>
    </xf>
    <xf numFmtId="0" fontId="3" fillId="2" borderId="12" xfId="2" applyFont="1" applyFill="1" applyBorder="1" applyAlignment="1">
      <alignment wrapText="1"/>
    </xf>
    <xf numFmtId="0" fontId="2" fillId="2" borderId="13" xfId="2" applyFont="1" applyFill="1" applyBorder="1" applyAlignment="1">
      <alignment wrapText="1"/>
    </xf>
    <xf numFmtId="0" fontId="2" fillId="2" borderId="14" xfId="2" applyFont="1" applyFill="1" applyBorder="1" applyAlignment="1">
      <alignment wrapText="1"/>
    </xf>
    <xf numFmtId="0" fontId="2" fillId="2" borderId="16" xfId="2" applyFont="1" applyFill="1" applyBorder="1" applyAlignment="1">
      <alignment wrapText="1"/>
    </xf>
    <xf numFmtId="0" fontId="2" fillId="2" borderId="17" xfId="2" applyFont="1" applyFill="1" applyBorder="1" applyAlignment="1">
      <alignment wrapText="1"/>
    </xf>
    <xf numFmtId="0" fontId="2" fillId="2" borderId="21" xfId="2" applyFont="1" applyFill="1" applyBorder="1" applyAlignment="1">
      <alignment wrapText="1"/>
    </xf>
    <xf numFmtId="0" fontId="2" fillId="2" borderId="22" xfId="2" applyFont="1" applyFill="1" applyBorder="1" applyAlignment="1">
      <alignment wrapText="1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 wrapText="1"/>
    </xf>
    <xf numFmtId="0" fontId="2" fillId="2" borderId="18" xfId="2" applyFont="1" applyFill="1" applyBorder="1" applyAlignment="1">
      <alignment horizontal="center" wrapText="1"/>
    </xf>
    <xf numFmtId="0" fontId="2" fillId="2" borderId="19" xfId="2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Part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nj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1777c78eef3b74d/Workbooks/Examples/Ch09/Lookup%20Fun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riting/Excel%20Formulas%20and%20Functions/Examples/Chapter%2004/Worksheet%20Dialog%20Box%20Contr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Month"/>
      <sheetName val="CHOOSE() and Option Buttons"/>
      <sheetName val="Discount Schedule"/>
      <sheetName val="Tax Rate"/>
      <sheetName val="Customer Accounts"/>
      <sheetName val="Exact Match &amp; In-Cell Dropdown"/>
      <sheetName val="MATCH() &amp; INDEX()"/>
      <sheetName val="List and Combo Boxes"/>
      <sheetName val="Any-Column Lookup"/>
      <sheetName val="Row-and-Column Lookup"/>
      <sheetName val="Two-Column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Boxes and Option Buttons"/>
      <sheetName val="Check Boxes"/>
      <sheetName val="List and Combo Boxes"/>
      <sheetName val="Scroll Bars and Spinner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workbookViewId="0">
      <selection activeCell="B18" sqref="B18"/>
    </sheetView>
  </sheetViews>
  <sheetFormatPr defaultRowHeight="18.75" x14ac:dyDescent="0.3"/>
  <cols>
    <col min="1" max="1" width="10.140625" style="27" customWidth="1"/>
    <col min="2" max="2" width="11.42578125" style="27" bestFit="1" customWidth="1"/>
    <col min="3" max="4" width="12.5703125" style="27" bestFit="1" customWidth="1"/>
    <col min="5" max="5" width="14.85546875" style="27" bestFit="1" customWidth="1"/>
    <col min="6" max="6" width="9.140625" style="27"/>
    <col min="7" max="7" width="12.5703125" style="27" bestFit="1" customWidth="1"/>
    <col min="8" max="16384" width="9.140625" style="27"/>
  </cols>
  <sheetData>
    <row r="1" spans="1:7" x14ac:dyDescent="0.3">
      <c r="A1" s="69" t="s">
        <v>28</v>
      </c>
      <c r="B1" s="69"/>
      <c r="C1" s="69"/>
      <c r="D1" s="69"/>
      <c r="E1" s="69"/>
      <c r="F1" s="69"/>
      <c r="G1" s="69"/>
    </row>
    <row r="2" spans="1:7" x14ac:dyDescent="0.3">
      <c r="A2" s="69"/>
      <c r="B2" s="69"/>
      <c r="C2" s="69"/>
      <c r="D2" s="69"/>
      <c r="E2" s="69"/>
      <c r="F2" s="69"/>
      <c r="G2" s="69"/>
    </row>
    <row r="3" spans="1:7" x14ac:dyDescent="0.3">
      <c r="A3" s="70"/>
      <c r="B3" s="70"/>
      <c r="C3" s="70"/>
      <c r="D3" s="70"/>
      <c r="E3" s="70"/>
      <c r="F3" s="70"/>
      <c r="G3" s="70"/>
    </row>
    <row r="4" spans="1:7" ht="36" customHeight="1" x14ac:dyDescent="0.3">
      <c r="A4" s="71"/>
      <c r="B4" s="72"/>
      <c r="C4" s="77" t="s">
        <v>29</v>
      </c>
      <c r="D4" s="78"/>
      <c r="E4" s="77" t="s">
        <v>30</v>
      </c>
      <c r="F4" s="79"/>
      <c r="G4" s="78"/>
    </row>
    <row r="5" spans="1:7" x14ac:dyDescent="0.3">
      <c r="A5" s="73"/>
      <c r="B5" s="74"/>
      <c r="C5" s="28"/>
      <c r="D5" s="29"/>
      <c r="E5" s="28"/>
      <c r="F5" s="30"/>
      <c r="G5" s="31"/>
    </row>
    <row r="6" spans="1:7" x14ac:dyDescent="0.3">
      <c r="A6" s="73"/>
      <c r="B6" s="74"/>
      <c r="C6" s="80" t="s">
        <v>31</v>
      </c>
      <c r="D6" s="81"/>
      <c r="E6" s="81"/>
      <c r="F6" s="81"/>
      <c r="G6" s="32"/>
    </row>
    <row r="7" spans="1:7" ht="56.25" x14ac:dyDescent="0.3">
      <c r="A7" s="75"/>
      <c r="B7" s="76"/>
      <c r="C7" s="33" t="s">
        <v>32</v>
      </c>
      <c r="D7" s="33" t="s">
        <v>33</v>
      </c>
      <c r="E7" s="33" t="s">
        <v>34</v>
      </c>
      <c r="F7" s="33" t="s">
        <v>35</v>
      </c>
      <c r="G7" s="32" t="s">
        <v>36</v>
      </c>
    </row>
    <row r="8" spans="1:7" x14ac:dyDescent="0.3">
      <c r="A8" s="66" t="s">
        <v>37</v>
      </c>
      <c r="B8" s="67"/>
      <c r="C8" s="67"/>
      <c r="D8" s="67"/>
      <c r="E8" s="67"/>
      <c r="F8" s="67"/>
      <c r="G8" s="68"/>
    </row>
    <row r="9" spans="1:7" s="39" customFormat="1" x14ac:dyDescent="0.3">
      <c r="A9" s="34" t="s">
        <v>38</v>
      </c>
      <c r="B9" s="35"/>
      <c r="C9" s="36">
        <v>0</v>
      </c>
      <c r="D9" s="36">
        <v>9275</v>
      </c>
      <c r="E9" s="37">
        <v>0</v>
      </c>
      <c r="F9" s="38" t="s">
        <v>39</v>
      </c>
      <c r="G9" s="37">
        <v>0</v>
      </c>
    </row>
    <row r="10" spans="1:7" x14ac:dyDescent="0.3">
      <c r="A10" s="40"/>
      <c r="B10" s="41"/>
      <c r="C10" s="42">
        <f t="shared" ref="C10:C15" si="0">D9</f>
        <v>9275</v>
      </c>
      <c r="D10" s="42">
        <v>37650</v>
      </c>
      <c r="E10" s="43">
        <v>700</v>
      </c>
      <c r="F10" s="44" t="s">
        <v>40</v>
      </c>
      <c r="G10" s="42">
        <v>7000</v>
      </c>
    </row>
    <row r="11" spans="1:7" x14ac:dyDescent="0.3">
      <c r="A11" s="40"/>
      <c r="B11" s="41"/>
      <c r="C11" s="42">
        <f t="shared" si="0"/>
        <v>37650</v>
      </c>
      <c r="D11" s="42">
        <v>91150</v>
      </c>
      <c r="E11" s="43">
        <v>3910</v>
      </c>
      <c r="F11" s="44" t="s">
        <v>41</v>
      </c>
      <c r="G11" s="42">
        <v>28400</v>
      </c>
    </row>
    <row r="12" spans="1:7" x14ac:dyDescent="0.3">
      <c r="A12" s="40"/>
      <c r="B12" s="41"/>
      <c r="C12" s="42">
        <f t="shared" si="0"/>
        <v>91150</v>
      </c>
      <c r="D12" s="42">
        <v>190150</v>
      </c>
      <c r="E12" s="43">
        <v>14010</v>
      </c>
      <c r="F12" s="44" t="s">
        <v>42</v>
      </c>
      <c r="G12" s="42">
        <v>68800</v>
      </c>
    </row>
    <row r="13" spans="1:7" x14ac:dyDescent="0.3">
      <c r="A13" s="40"/>
      <c r="B13" s="41"/>
      <c r="C13" s="42">
        <f t="shared" si="0"/>
        <v>190150</v>
      </c>
      <c r="D13" s="42">
        <v>413350</v>
      </c>
      <c r="E13" s="43">
        <v>34926</v>
      </c>
      <c r="F13" s="44" t="s">
        <v>43</v>
      </c>
      <c r="G13" s="42">
        <v>143500</v>
      </c>
    </row>
    <row r="14" spans="1:7" x14ac:dyDescent="0.3">
      <c r="A14" s="45"/>
      <c r="B14" s="41"/>
      <c r="C14" s="42">
        <f t="shared" si="0"/>
        <v>413350</v>
      </c>
      <c r="D14" s="42">
        <v>415050</v>
      </c>
      <c r="E14" s="43">
        <v>90514.5</v>
      </c>
      <c r="F14" s="44" t="s">
        <v>44</v>
      </c>
      <c r="G14" s="42">
        <v>311950</v>
      </c>
    </row>
    <row r="15" spans="1:7" x14ac:dyDescent="0.3">
      <c r="A15" s="45"/>
      <c r="B15" s="41"/>
      <c r="C15" s="42">
        <f t="shared" si="0"/>
        <v>415050</v>
      </c>
      <c r="D15" s="44" t="s">
        <v>45</v>
      </c>
      <c r="E15" s="43">
        <v>90514.5</v>
      </c>
      <c r="F15" s="44" t="s">
        <v>46</v>
      </c>
      <c r="G15" s="42">
        <v>311950</v>
      </c>
    </row>
    <row r="17" spans="1:2" x14ac:dyDescent="0.3">
      <c r="A17" s="46" t="s">
        <v>47</v>
      </c>
      <c r="B17" s="47">
        <v>50000</v>
      </c>
    </row>
    <row r="18" spans="1:2" x14ac:dyDescent="0.3">
      <c r="A18" s="46" t="s">
        <v>48</v>
      </c>
      <c r="B18" s="48" t="str">
        <f>VLOOKUP(B17, C9:F15, 4)</f>
        <v> 25%</v>
      </c>
    </row>
  </sheetData>
  <mergeCells count="7">
    <mergeCell ref="A8:G8"/>
    <mergeCell ref="A1:G2"/>
    <mergeCell ref="A3:G3"/>
    <mergeCell ref="A4:B7"/>
    <mergeCell ref="C4:D4"/>
    <mergeCell ref="E4:G4"/>
    <mergeCell ref="C6:F6"/>
  </mergeCells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showGridLines="0" workbookViewId="0">
      <selection activeCell="D3" sqref="D3"/>
    </sheetView>
  </sheetViews>
  <sheetFormatPr defaultRowHeight="18.75" x14ac:dyDescent="0.3"/>
  <cols>
    <col min="1" max="1" width="17.7109375" style="27" bestFit="1" customWidth="1"/>
    <col min="2" max="2" width="8.140625" style="27" bestFit="1" customWidth="1"/>
    <col min="3" max="3" width="11.5703125" style="27" bestFit="1" customWidth="1"/>
    <col min="4" max="4" width="11.28515625" style="27" bestFit="1" customWidth="1"/>
    <col min="5" max="5" width="11.85546875" style="27" bestFit="1" customWidth="1"/>
    <col min="6" max="6" width="13.7109375" style="27" bestFit="1" customWidth="1"/>
    <col min="7" max="7" width="13.7109375" style="27" customWidth="1"/>
    <col min="8" max="8" width="11.28515625" style="27" bestFit="1" customWidth="1"/>
    <col min="9" max="16384" width="9.140625" style="27"/>
  </cols>
  <sheetData>
    <row r="2" spans="1:7" x14ac:dyDescent="0.3">
      <c r="A2" s="49" t="s">
        <v>49</v>
      </c>
      <c r="B2" s="50" t="s">
        <v>50</v>
      </c>
      <c r="C2" s="50" t="s">
        <v>51</v>
      </c>
      <c r="D2" s="49" t="s">
        <v>52</v>
      </c>
      <c r="E2" s="49" t="s">
        <v>53</v>
      </c>
      <c r="F2" s="50" t="s">
        <v>54</v>
      </c>
    </row>
    <row r="3" spans="1:7" x14ac:dyDescent="0.3">
      <c r="A3" s="51">
        <v>20</v>
      </c>
      <c r="B3" s="51" t="s">
        <v>1</v>
      </c>
      <c r="C3" s="52">
        <v>17.95</v>
      </c>
      <c r="D3" s="53">
        <f t="shared" ref="D3:D10" si="0">HLOOKUP(A3, $B$13:$G$14, 2)</f>
        <v>0.4</v>
      </c>
      <c r="E3" s="54">
        <f t="shared" ref="E3:E10" si="1">C3*(1-D3)</f>
        <v>10.77</v>
      </c>
      <c r="F3" s="54">
        <f t="shared" ref="F3:F10" si="2">E3*A3</f>
        <v>215.39999999999998</v>
      </c>
    </row>
    <row r="4" spans="1:7" x14ac:dyDescent="0.3">
      <c r="A4" s="51">
        <v>10</v>
      </c>
      <c r="B4" s="51" t="s">
        <v>27</v>
      </c>
      <c r="C4" s="52">
        <v>6.95</v>
      </c>
      <c r="D4" s="53">
        <f t="shared" si="0"/>
        <v>0.4</v>
      </c>
      <c r="E4" s="54">
        <f t="shared" si="1"/>
        <v>4.17</v>
      </c>
      <c r="F4" s="54">
        <f t="shared" si="2"/>
        <v>41.7</v>
      </c>
    </row>
    <row r="5" spans="1:7" x14ac:dyDescent="0.3">
      <c r="A5" s="51">
        <v>1000</v>
      </c>
      <c r="B5" s="51" t="s">
        <v>17</v>
      </c>
      <c r="C5" s="52">
        <v>2.95</v>
      </c>
      <c r="D5" s="53">
        <f t="shared" si="0"/>
        <v>0.5</v>
      </c>
      <c r="E5" s="54">
        <f t="shared" si="1"/>
        <v>1.4750000000000001</v>
      </c>
      <c r="F5" s="54">
        <f t="shared" si="2"/>
        <v>1475</v>
      </c>
    </row>
    <row r="6" spans="1:7" x14ac:dyDescent="0.3">
      <c r="A6" s="51">
        <v>50</v>
      </c>
      <c r="B6" s="51" t="s">
        <v>19</v>
      </c>
      <c r="C6" s="52">
        <v>19.95</v>
      </c>
      <c r="D6" s="53">
        <f t="shared" si="0"/>
        <v>0.44</v>
      </c>
      <c r="E6" s="54">
        <f t="shared" si="1"/>
        <v>11.172000000000001</v>
      </c>
      <c r="F6" s="54">
        <f t="shared" si="2"/>
        <v>558.6</v>
      </c>
    </row>
    <row r="7" spans="1:7" x14ac:dyDescent="0.3">
      <c r="A7" s="51">
        <v>2</v>
      </c>
      <c r="B7" s="51" t="s">
        <v>21</v>
      </c>
      <c r="C7" s="52">
        <v>27.95</v>
      </c>
      <c r="D7" s="53">
        <f t="shared" si="0"/>
        <v>0.2</v>
      </c>
      <c r="E7" s="54">
        <f t="shared" si="1"/>
        <v>22.36</v>
      </c>
      <c r="F7" s="54">
        <f t="shared" si="2"/>
        <v>44.72</v>
      </c>
    </row>
    <row r="8" spans="1:7" x14ac:dyDescent="0.3">
      <c r="A8" s="51">
        <v>25</v>
      </c>
      <c r="B8" s="51" t="s">
        <v>1</v>
      </c>
      <c r="C8" s="52">
        <v>17.95</v>
      </c>
      <c r="D8" s="53">
        <f t="shared" si="0"/>
        <v>0.42</v>
      </c>
      <c r="E8" s="54">
        <f t="shared" si="1"/>
        <v>10.411000000000001</v>
      </c>
      <c r="F8" s="54">
        <f t="shared" si="2"/>
        <v>260.27500000000003</v>
      </c>
    </row>
    <row r="9" spans="1:7" x14ac:dyDescent="0.3">
      <c r="A9" s="51">
        <v>100</v>
      </c>
      <c r="B9" s="51" t="s">
        <v>25</v>
      </c>
      <c r="C9" s="52">
        <v>9.9499999999999993</v>
      </c>
      <c r="D9" s="53">
        <f t="shared" si="0"/>
        <v>0.46</v>
      </c>
      <c r="E9" s="54">
        <f t="shared" si="1"/>
        <v>5.3730000000000002</v>
      </c>
      <c r="F9" s="54">
        <f t="shared" si="2"/>
        <v>537.30000000000007</v>
      </c>
    </row>
    <row r="10" spans="1:7" x14ac:dyDescent="0.3">
      <c r="A10" s="55">
        <v>250</v>
      </c>
      <c r="B10" s="55" t="s">
        <v>27</v>
      </c>
      <c r="C10" s="56">
        <v>6.95</v>
      </c>
      <c r="D10" s="57">
        <f t="shared" si="0"/>
        <v>0.46</v>
      </c>
      <c r="E10" s="58">
        <f t="shared" si="1"/>
        <v>3.7530000000000006</v>
      </c>
      <c r="F10" s="58">
        <f t="shared" si="2"/>
        <v>938.25000000000011</v>
      </c>
    </row>
    <row r="12" spans="1:7" x14ac:dyDescent="0.3">
      <c r="A12" s="59" t="s">
        <v>55</v>
      </c>
    </row>
    <row r="13" spans="1:7" x14ac:dyDescent="0.3">
      <c r="A13" s="63" t="s">
        <v>56</v>
      </c>
      <c r="B13" s="60">
        <v>0</v>
      </c>
      <c r="C13" s="60">
        <v>4</v>
      </c>
      <c r="D13" s="60">
        <v>24</v>
      </c>
      <c r="E13" s="60">
        <v>49</v>
      </c>
      <c r="F13" s="60">
        <v>99</v>
      </c>
      <c r="G13" s="61">
        <v>499</v>
      </c>
    </row>
    <row r="14" spans="1:7" x14ac:dyDescent="0.3">
      <c r="A14" s="64" t="s">
        <v>52</v>
      </c>
      <c r="B14" s="62">
        <v>0.2</v>
      </c>
      <c r="C14" s="62">
        <v>0.4</v>
      </c>
      <c r="D14" s="62">
        <v>0.42</v>
      </c>
      <c r="E14" s="62">
        <v>0.44</v>
      </c>
      <c r="F14" s="62">
        <v>0.46</v>
      </c>
      <c r="G14" s="57">
        <v>0.5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3" sqref="B3"/>
    </sheetView>
  </sheetViews>
  <sheetFormatPr defaultRowHeight="18.75" x14ac:dyDescent="0.3"/>
  <cols>
    <col min="1" max="1" width="18.5703125" style="3" bestFit="1" customWidth="1"/>
    <col min="2" max="2" width="26" style="3" bestFit="1" customWidth="1"/>
    <col min="3" max="3" width="11.28515625" style="3" bestFit="1" customWidth="1"/>
    <col min="4" max="4" width="10.85546875" style="3" bestFit="1" customWidth="1"/>
    <col min="5" max="5" width="14.5703125" style="3" bestFit="1" customWidth="1"/>
    <col min="6" max="6" width="10.85546875" style="3" bestFit="1" customWidth="1"/>
    <col min="7" max="7" width="16.5703125" style="3" bestFit="1" customWidth="1"/>
    <col min="8" max="8" width="10.5703125" style="3" bestFit="1" customWidth="1"/>
    <col min="9" max="16384" width="9.140625" style="3"/>
  </cols>
  <sheetData>
    <row r="1" spans="1:8" x14ac:dyDescent="0.3">
      <c r="A1" s="1" t="s">
        <v>0</v>
      </c>
      <c r="B1" s="2" t="s">
        <v>1</v>
      </c>
    </row>
    <row r="2" spans="1:8" x14ac:dyDescent="0.3">
      <c r="A2" s="1" t="s">
        <v>2</v>
      </c>
      <c r="B2" s="2" t="s">
        <v>3</v>
      </c>
    </row>
    <row r="3" spans="1:8" x14ac:dyDescent="0.3">
      <c r="A3" s="1" t="s">
        <v>4</v>
      </c>
      <c r="B3" s="65">
        <f>INDEX(A7:H14, MATCH(B1, H7:H14, 0), MATCH(B2, A6:H6, 0))</f>
        <v>10.47</v>
      </c>
    </row>
    <row r="5" spans="1:8" x14ac:dyDescent="0.3">
      <c r="A5" s="1" t="s">
        <v>5</v>
      </c>
    </row>
    <row r="6" spans="1:8" ht="26.25" customHeight="1" thickBot="1" x14ac:dyDescent="0.35">
      <c r="A6" s="4" t="s">
        <v>6</v>
      </c>
      <c r="B6" s="5" t="s">
        <v>7</v>
      </c>
      <c r="C6" s="6" t="s">
        <v>8</v>
      </c>
      <c r="D6" s="6" t="s">
        <v>3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8" ht="19.5" thickTop="1" x14ac:dyDescent="0.3">
      <c r="A7" s="8">
        <v>4</v>
      </c>
      <c r="B7" s="9" t="s">
        <v>13</v>
      </c>
      <c r="C7" s="10">
        <v>57</v>
      </c>
      <c r="D7" s="11">
        <v>10.47</v>
      </c>
      <c r="E7" s="12">
        <f t="shared" ref="E7:E14" si="0">D7*C7</f>
        <v>596.79000000000008</v>
      </c>
      <c r="F7" s="11">
        <v>17.95</v>
      </c>
      <c r="G7" s="13">
        <f t="shared" ref="G7:G14" si="1">(F7-D7)/D7</f>
        <v>0.71442215854823288</v>
      </c>
      <c r="H7" s="14" t="s">
        <v>1</v>
      </c>
    </row>
    <row r="8" spans="1:8" x14ac:dyDescent="0.3">
      <c r="A8" s="15">
        <v>3</v>
      </c>
      <c r="B8" s="16" t="s">
        <v>14</v>
      </c>
      <c r="C8" s="17">
        <v>856</v>
      </c>
      <c r="D8" s="12">
        <v>0.12</v>
      </c>
      <c r="E8" s="12">
        <f t="shared" si="0"/>
        <v>102.72</v>
      </c>
      <c r="F8" s="12">
        <v>0.25</v>
      </c>
      <c r="G8" s="13">
        <f t="shared" si="1"/>
        <v>1.0833333333333335</v>
      </c>
      <c r="H8" s="18" t="s">
        <v>15</v>
      </c>
    </row>
    <row r="9" spans="1:8" x14ac:dyDescent="0.3">
      <c r="A9" s="15">
        <v>3</v>
      </c>
      <c r="B9" s="16" t="s">
        <v>16</v>
      </c>
      <c r="C9" s="17">
        <v>357</v>
      </c>
      <c r="D9" s="12">
        <v>1.57</v>
      </c>
      <c r="E9" s="12">
        <f t="shared" si="0"/>
        <v>560.49</v>
      </c>
      <c r="F9" s="12">
        <v>2.95</v>
      </c>
      <c r="G9" s="13">
        <f t="shared" si="1"/>
        <v>0.87898089171974525</v>
      </c>
      <c r="H9" s="18" t="s">
        <v>17</v>
      </c>
    </row>
    <row r="10" spans="1:8" x14ac:dyDescent="0.3">
      <c r="A10" s="15">
        <v>2</v>
      </c>
      <c r="B10" s="16" t="s">
        <v>18</v>
      </c>
      <c r="C10" s="17">
        <v>86</v>
      </c>
      <c r="D10" s="12">
        <v>15.24</v>
      </c>
      <c r="E10" s="12">
        <f t="shared" si="0"/>
        <v>1310.6400000000001</v>
      </c>
      <c r="F10" s="12">
        <v>19.95</v>
      </c>
      <c r="G10" s="13">
        <f t="shared" si="1"/>
        <v>0.30905511811023617</v>
      </c>
      <c r="H10" s="18" t="s">
        <v>19</v>
      </c>
    </row>
    <row r="11" spans="1:8" x14ac:dyDescent="0.3">
      <c r="A11" s="15">
        <v>4</v>
      </c>
      <c r="B11" s="16" t="s">
        <v>20</v>
      </c>
      <c r="C11" s="17">
        <v>75</v>
      </c>
      <c r="D11" s="12">
        <v>18.690000000000001</v>
      </c>
      <c r="E11" s="12">
        <f t="shared" si="0"/>
        <v>1401.75</v>
      </c>
      <c r="F11" s="12">
        <v>27.95</v>
      </c>
      <c r="G11" s="13">
        <f t="shared" si="1"/>
        <v>0.49545211342964141</v>
      </c>
      <c r="H11" s="18" t="s">
        <v>21</v>
      </c>
    </row>
    <row r="12" spans="1:8" x14ac:dyDescent="0.3">
      <c r="A12" s="15">
        <v>3</v>
      </c>
      <c r="B12" s="16" t="s">
        <v>22</v>
      </c>
      <c r="C12" s="17">
        <v>298</v>
      </c>
      <c r="D12" s="12">
        <v>3.11</v>
      </c>
      <c r="E12" s="12">
        <f t="shared" si="0"/>
        <v>926.78</v>
      </c>
      <c r="F12" s="12">
        <v>5.95</v>
      </c>
      <c r="G12" s="13">
        <f t="shared" si="1"/>
        <v>0.91318327974276536</v>
      </c>
      <c r="H12" s="18" t="s">
        <v>23</v>
      </c>
    </row>
    <row r="13" spans="1:8" x14ac:dyDescent="0.3">
      <c r="A13" s="15">
        <v>1</v>
      </c>
      <c r="B13" s="16" t="s">
        <v>24</v>
      </c>
      <c r="C13" s="17">
        <v>155</v>
      </c>
      <c r="D13" s="12">
        <v>6.85</v>
      </c>
      <c r="E13" s="12">
        <f t="shared" si="0"/>
        <v>1061.75</v>
      </c>
      <c r="F13" s="12">
        <v>9.9499999999999993</v>
      </c>
      <c r="G13" s="13">
        <f t="shared" si="1"/>
        <v>0.45255474452554739</v>
      </c>
      <c r="H13" s="18" t="s">
        <v>25</v>
      </c>
    </row>
    <row r="14" spans="1:8" x14ac:dyDescent="0.3">
      <c r="A14" s="19">
        <v>2</v>
      </c>
      <c r="B14" s="20" t="s">
        <v>26</v>
      </c>
      <c r="C14" s="21">
        <v>482</v>
      </c>
      <c r="D14" s="22">
        <v>4.01</v>
      </c>
      <c r="E14" s="22">
        <f t="shared" si="0"/>
        <v>1932.82</v>
      </c>
      <c r="F14" s="22">
        <v>6.95</v>
      </c>
      <c r="G14" s="23">
        <f t="shared" si="1"/>
        <v>0.73316708229426453</v>
      </c>
      <c r="H14" s="24" t="s">
        <v>27</v>
      </c>
    </row>
    <row r="16" spans="1:8" x14ac:dyDescent="0.3">
      <c r="D16" s="25"/>
      <c r="E16" s="26"/>
    </row>
  </sheetData>
  <dataValidations count="2">
    <dataValidation type="list" allowBlank="1" showInputMessage="1" showErrorMessage="1" sqref="B2">
      <formula1>$A$6:$H$6</formula1>
    </dataValidation>
    <dataValidation type="list" allowBlank="1" showInputMessage="1" showErrorMessage="1" sqref="B1">
      <formula1>$H$7:$H$14</formula1>
    </dataValidation>
  </dataValidations>
  <printOptions gridLines="1"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Tax Rate</vt:lpstr>
      <vt:lpstr>Discount Schedule</vt:lpstr>
      <vt:lpstr>Parts</vt:lpstr>
      <vt:lpstr>Parts!Database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2016-08-22T12:11:29Z</dcterms:created>
  <dcterms:modified xsi:type="dcterms:W3CDTF">2016-08-22T18:40:17Z</dcterms:modified>
</cp:coreProperties>
</file>