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Exams/"/>
    </mc:Choice>
  </mc:AlternateContent>
  <xr:revisionPtr revIDLastSave="99" documentId="13_ncr:1_{DCC0B994-CBC6-42A6-926D-1F5C80A33ECE}" xr6:coauthVersionLast="47" xr6:coauthVersionMax="47" xr10:uidLastSave="{7F250F93-7A83-41F4-AB29-331C39D26461}"/>
  <bookViews>
    <workbookView xWindow="-108" yWindow="-108" windowWidth="23256" windowHeight="12456" firstSheet="1" activeTab="1" xr2:uid="{00000000-000D-0000-FFFF-FFFF00000000}"/>
  </bookViews>
  <sheets>
    <sheet name="answerss" sheetId="6" state="hidden" r:id="rId1"/>
    <sheet name="Student Data" sheetId="1" r:id="rId2"/>
    <sheet name="Test Scores" sheetId="2" r:id="rId3"/>
    <sheet name="profit" sheetId="4" r:id="rId4"/>
    <sheet name="answers" sheetId="5" state="hidden" r:id="rId5"/>
  </sheets>
  <definedNames>
    <definedName name="_xlnm._FilterDatabase" localSheetId="0" hidden="1">answerss!$A$6:$N$83</definedName>
    <definedName name="_xlnm._FilterDatabase" localSheetId="1" hidden="1">'Student Data'!$A$6:$N$83</definedName>
    <definedName name="ID" localSheetId="0">answerss!$A$7:$A$83</definedName>
    <definedName name="ID">'Student Data'!$A$7:$A$83</definedName>
    <definedName name="Student_Data" localSheetId="0">answerss!$A$7:$N$83</definedName>
    <definedName name="Student_Data">'Student Data'!$A$7:$N$83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5" i="1"/>
  <c r="D5" i="1"/>
  <c r="B5" i="1"/>
  <c r="E4" i="6"/>
  <c r="C4" i="6"/>
  <c r="D4" i="6"/>
  <c r="B4" i="6"/>
  <c r="O2" i="4"/>
  <c r="P23" i="4"/>
  <c r="P24" i="4"/>
  <c r="P25" i="4"/>
  <c r="P6" i="4"/>
  <c r="P7" i="4"/>
  <c r="P8" i="4"/>
  <c r="O6" i="4"/>
  <c r="O7" i="4"/>
  <c r="O8" i="4"/>
  <c r="O11" i="4"/>
  <c r="O12" i="4"/>
  <c r="O13" i="4"/>
  <c r="O17" i="4"/>
  <c r="O18" i="4"/>
  <c r="O23" i="4"/>
  <c r="O24" i="4"/>
  <c r="O25" i="4"/>
  <c r="E25" i="5"/>
  <c r="E24" i="5"/>
  <c r="N23" i="5" s="1"/>
  <c r="E23" i="5"/>
  <c r="E22" i="5"/>
  <c r="E21" i="5"/>
  <c r="E20" i="5"/>
  <c r="N24" i="5" s="1"/>
  <c r="E19" i="5"/>
  <c r="E18" i="5"/>
  <c r="E17" i="5"/>
  <c r="E16" i="5"/>
  <c r="E15" i="5"/>
  <c r="E14" i="5"/>
  <c r="N25" i="5" s="1"/>
  <c r="E13" i="5"/>
  <c r="M12" i="5"/>
  <c r="E12" i="5"/>
  <c r="M25" i="5" s="1"/>
  <c r="M11" i="5"/>
  <c r="E11" i="5"/>
  <c r="E10" i="5"/>
  <c r="E9" i="5"/>
  <c r="E8" i="5"/>
  <c r="E7" i="5"/>
  <c r="E6" i="5"/>
  <c r="E5" i="5"/>
  <c r="E4" i="5"/>
  <c r="E3" i="5"/>
  <c r="E2" i="5"/>
  <c r="M18" i="5" l="1"/>
  <c r="M13" i="5"/>
  <c r="M24" i="5"/>
  <c r="M6" i="5"/>
  <c r="M17" i="5"/>
  <c r="M23" i="5"/>
  <c r="M8" i="5"/>
  <c r="M2" i="5"/>
  <c r="M7" i="5"/>
  <c r="N8" i="5" l="1"/>
  <c r="N7" i="5"/>
  <c r="N6" i="5"/>
</calcChain>
</file>

<file path=xl/sharedStrings.xml><?xml version="1.0" encoding="utf-8"?>
<sst xmlns="http://schemas.openxmlformats.org/spreadsheetml/2006/main" count="1610" uniqueCount="470">
  <si>
    <t>University ID</t>
  </si>
  <si>
    <t>Name</t>
  </si>
  <si>
    <t>GPA</t>
  </si>
  <si>
    <t>ID</t>
  </si>
  <si>
    <t>Last Name</t>
  </si>
  <si>
    <t>First Name</t>
  </si>
  <si>
    <t>Address</t>
  </si>
  <si>
    <t>City</t>
  </si>
  <si>
    <t>State</t>
  </si>
  <si>
    <t>ZIP Code</t>
  </si>
  <si>
    <t>Local Phone Number</t>
  </si>
  <si>
    <t>FT/PT Status</t>
  </si>
  <si>
    <t>Academic Group</t>
  </si>
  <si>
    <t>Academic Program</t>
  </si>
  <si>
    <t>Academic Plan</t>
  </si>
  <si>
    <t>Fees</t>
  </si>
  <si>
    <t>Abe</t>
  </si>
  <si>
    <t>Osami</t>
  </si>
  <si>
    <t>494 Comfort Court</t>
  </si>
  <si>
    <t>Madison</t>
  </si>
  <si>
    <t>WI</t>
  </si>
  <si>
    <t>Full Time Student</t>
  </si>
  <si>
    <t>College of Arts &amp; Science</t>
  </si>
  <si>
    <t>Arts &amp; Sciences Undergrad</t>
  </si>
  <si>
    <t>Geology</t>
  </si>
  <si>
    <t>Alanis</t>
  </si>
  <si>
    <t>Jasper Cruz</t>
  </si>
  <si>
    <t>3580 Valley Street</t>
  </si>
  <si>
    <t>Salem</t>
  </si>
  <si>
    <t>NJ</t>
  </si>
  <si>
    <t>University Division</t>
  </si>
  <si>
    <t>University Div Pre-Busine</t>
  </si>
  <si>
    <t>Business</t>
  </si>
  <si>
    <t>Alfaro</t>
  </si>
  <si>
    <t>Bernabé Cotto</t>
  </si>
  <si>
    <t>410 Rosewood Court</t>
  </si>
  <si>
    <t>Rochester</t>
  </si>
  <si>
    <t>MN</t>
  </si>
  <si>
    <t>Kelley School of Business</t>
  </si>
  <si>
    <t>Business Undergraduate</t>
  </si>
  <si>
    <t>Aranda</t>
  </si>
  <si>
    <t>Amilcar Lozano</t>
  </si>
  <si>
    <t>3299 Conference Center Way</t>
  </si>
  <si>
    <t>Sugar Notch</t>
  </si>
  <si>
    <t>PA</t>
  </si>
  <si>
    <t>Business Acctg Grad Progr</t>
  </si>
  <si>
    <t>Arce</t>
  </si>
  <si>
    <t>Romelio Alva</t>
  </si>
  <si>
    <t>1404 Maple Court</t>
  </si>
  <si>
    <t>Poplar Bluff</t>
  </si>
  <si>
    <t>MO</t>
  </si>
  <si>
    <t>Health, Phys Ed &amp; Recreat</t>
  </si>
  <si>
    <t>Health, PE &amp; Rec Undergra</t>
  </si>
  <si>
    <t>Health, Phys Ed, &amp; R</t>
  </si>
  <si>
    <t>Aurea Muñoz</t>
  </si>
  <si>
    <t>2380 Heavner Avenue</t>
  </si>
  <si>
    <t>Dunwoody</t>
  </si>
  <si>
    <t>GA</t>
  </si>
  <si>
    <t>University Div Pre-Educat</t>
  </si>
  <si>
    <t>Education</t>
  </si>
  <si>
    <t>Armijo</t>
  </si>
  <si>
    <t>Valderrama Cazares</t>
  </si>
  <si>
    <t>4476 Baker Avenue</t>
  </si>
  <si>
    <t>Fort Worth</t>
  </si>
  <si>
    <t>TX</t>
  </si>
  <si>
    <t>Anthropology</t>
  </si>
  <si>
    <t>Arteaga</t>
  </si>
  <si>
    <t>Zuleica Hernández</t>
  </si>
  <si>
    <t>1736 New York Avenue</t>
  </si>
  <si>
    <t>Communication &amp; Cult</t>
  </si>
  <si>
    <t>Asai</t>
  </si>
  <si>
    <t>Kiyotaka</t>
  </si>
  <si>
    <t>1828 Gambler Lane</t>
  </si>
  <si>
    <t>Humble</t>
  </si>
  <si>
    <t>School of Law</t>
  </si>
  <si>
    <t>Law Professional</t>
  </si>
  <si>
    <t>Law</t>
  </si>
  <si>
    <t>Avilés</t>
  </si>
  <si>
    <t>Nasha Cordova</t>
  </si>
  <si>
    <t>3282 Gregory Lane</t>
  </si>
  <si>
    <t>Louisville</t>
  </si>
  <si>
    <t>KY</t>
  </si>
  <si>
    <t>University Div Pre-CollAr</t>
  </si>
  <si>
    <t>Theatre &amp; Drama</t>
  </si>
  <si>
    <t>Barela</t>
  </si>
  <si>
    <t>Dunstano Hurtado</t>
  </si>
  <si>
    <t>2345 Science Center Drive</t>
  </si>
  <si>
    <t>Idaho Falls</t>
  </si>
  <si>
    <t xml:space="preserve"> </t>
  </si>
  <si>
    <t>Barraza</t>
  </si>
  <si>
    <t>Lorujama Anguiano</t>
  </si>
  <si>
    <t>3246 Green Gate Lane</t>
  </si>
  <si>
    <t>Baltimore</t>
  </si>
  <si>
    <t>MD</t>
  </si>
  <si>
    <t>Biology</t>
  </si>
  <si>
    <t>Benavidez</t>
  </si>
  <si>
    <t>Jovianne Cervántez</t>
  </si>
  <si>
    <t>725 Bedford Street</t>
  </si>
  <si>
    <t>Wallingford</t>
  </si>
  <si>
    <t>CT</t>
  </si>
  <si>
    <t>Part Time Student</t>
  </si>
  <si>
    <t>Black</t>
  </si>
  <si>
    <t>Billy</t>
  </si>
  <si>
    <t>2499 Fieldcrest Road</t>
  </si>
  <si>
    <t>Lindenhurst</t>
  </si>
  <si>
    <t>NY</t>
  </si>
  <si>
    <t>School of Music</t>
  </si>
  <si>
    <t>Music Graduate</t>
  </si>
  <si>
    <t>Music</t>
  </si>
  <si>
    <t>Briones</t>
  </si>
  <si>
    <t>Barlaan Zavala</t>
  </si>
  <si>
    <t>4501 Sycamore Road</t>
  </si>
  <si>
    <t>Echo</t>
  </si>
  <si>
    <t>OR</t>
  </si>
  <si>
    <t>Graduate School - Educati</t>
  </si>
  <si>
    <t>Education -GrSch</t>
  </si>
  <si>
    <t>Cabán</t>
  </si>
  <si>
    <t xml:space="preserve">Iguazel </t>
  </si>
  <si>
    <t>1872 White Oak Drive</t>
  </si>
  <si>
    <t>Archie</t>
  </si>
  <si>
    <t>School of Journalism</t>
  </si>
  <si>
    <t>Journalism Undergraduate</t>
  </si>
  <si>
    <t>Journalism</t>
  </si>
  <si>
    <t>Campos</t>
  </si>
  <si>
    <t>Alem Montez</t>
  </si>
  <si>
    <t>4253 Kyle Street</t>
  </si>
  <si>
    <t>Wilcox</t>
  </si>
  <si>
    <t>NE</t>
  </si>
  <si>
    <t>School of Optometry</t>
  </si>
  <si>
    <t>Optometry Professional</t>
  </si>
  <si>
    <t>Optometry</t>
  </si>
  <si>
    <t>Cano</t>
  </si>
  <si>
    <t>Natan Portillo</t>
  </si>
  <si>
    <t>3962 Scott Street</t>
  </si>
  <si>
    <t>Newburgh</t>
  </si>
  <si>
    <t>Castellanos</t>
  </si>
  <si>
    <t>Vittorio Matías</t>
  </si>
  <si>
    <t>4009 Long Street</t>
  </si>
  <si>
    <t>Gainesville</t>
  </si>
  <si>
    <t>FL</t>
  </si>
  <si>
    <t>University Div Undergradu</t>
  </si>
  <si>
    <t>Ceballos</t>
  </si>
  <si>
    <t>Teseo Caldera</t>
  </si>
  <si>
    <t>3779 Grant View Drive</t>
  </si>
  <si>
    <t>Milwaukee</t>
  </si>
  <si>
    <t>School of Education</t>
  </si>
  <si>
    <t>Education Undergraduate</t>
  </si>
  <si>
    <t>Cedillo</t>
  </si>
  <si>
    <t>Bela Amador</t>
  </si>
  <si>
    <t>1867 Ferguson Street</t>
  </si>
  <si>
    <t>Worcester</t>
  </si>
  <si>
    <t>MA</t>
  </si>
  <si>
    <t>Apparel Merch/Int De</t>
  </si>
  <si>
    <t>Chang</t>
  </si>
  <si>
    <t>Jacob</t>
  </si>
  <si>
    <t>2567 West Drive</t>
  </si>
  <si>
    <t>Chicago</t>
  </si>
  <si>
    <t>IL</t>
  </si>
  <si>
    <t>East Asian Lang &amp; Cu</t>
  </si>
  <si>
    <t>Collado</t>
  </si>
  <si>
    <t>Sigfrido Roldán</t>
  </si>
  <si>
    <t>2240 Bridge Avenue</t>
  </si>
  <si>
    <t>Kaplan</t>
  </si>
  <si>
    <t>LA</t>
  </si>
  <si>
    <t>Colón</t>
  </si>
  <si>
    <t>Umberto Urrútia</t>
  </si>
  <si>
    <t>2500 Conference Center Way</t>
  </si>
  <si>
    <t>Pottsville</t>
  </si>
  <si>
    <t>University Div Pre-HPER</t>
  </si>
  <si>
    <t>Connors</t>
  </si>
  <si>
    <t>April</t>
  </si>
  <si>
    <t>1085 Hudson Street</t>
  </si>
  <si>
    <t>Parsippany</t>
  </si>
  <si>
    <t>Fine Arts</t>
  </si>
  <si>
    <t>Cordle</t>
  </si>
  <si>
    <t>Martha</t>
  </si>
  <si>
    <t>4582 Woodlawn Drive</t>
  </si>
  <si>
    <t>Oak Creek</t>
  </si>
  <si>
    <t>Dean</t>
  </si>
  <si>
    <t>Juan</t>
  </si>
  <si>
    <t>4954 Center Street</t>
  </si>
  <si>
    <t>Meacham</t>
  </si>
  <si>
    <t>Echevarría</t>
  </si>
  <si>
    <t>Raffi Agosto</t>
  </si>
  <si>
    <t>1964 Small Street</t>
  </si>
  <si>
    <t>New York</t>
  </si>
  <si>
    <t>Fernandez</t>
  </si>
  <si>
    <t>Arthur</t>
  </si>
  <si>
    <t>263 Nelm Street</t>
  </si>
  <si>
    <t>Lanham</t>
  </si>
  <si>
    <t>VA</t>
  </si>
  <si>
    <t>Music Undergraduate</t>
  </si>
  <si>
    <t>Ferro</t>
  </si>
  <si>
    <t>Susan</t>
  </si>
  <si>
    <t>923 Joanne Lane</t>
  </si>
  <si>
    <t>Maynard</t>
  </si>
  <si>
    <t>Criminal Justice-Coa</t>
  </si>
  <si>
    <t>Foreman</t>
  </si>
  <si>
    <t>James</t>
  </si>
  <si>
    <t>3253 Millbrook Road</t>
  </si>
  <si>
    <t>Bensenville</t>
  </si>
  <si>
    <t>Fuller</t>
  </si>
  <si>
    <t>Jason</t>
  </si>
  <si>
    <t>1433 Ethels Lane</t>
  </si>
  <si>
    <t>Tampa</t>
  </si>
  <si>
    <t>School of Informatics</t>
  </si>
  <si>
    <t>Informatics Undergraduate</t>
  </si>
  <si>
    <t>Informatics</t>
  </si>
  <si>
    <t>Godfrey</t>
  </si>
  <si>
    <t>Shannon</t>
  </si>
  <si>
    <t>1828 Tuna Street</t>
  </si>
  <si>
    <t>Bloomfield Township</t>
  </si>
  <si>
    <t>MI</t>
  </si>
  <si>
    <t>Psychology</t>
  </si>
  <si>
    <t>Goolsby</t>
  </si>
  <si>
    <t>Ora</t>
  </si>
  <si>
    <t>3006 Lynch Street</t>
  </si>
  <si>
    <t>Gracia</t>
  </si>
  <si>
    <t>Quimey Bueno</t>
  </si>
  <si>
    <t>1955 Round Table Drive</t>
  </si>
  <si>
    <t>Dayton</t>
  </si>
  <si>
    <t>OH</t>
  </si>
  <si>
    <t>Hardin</t>
  </si>
  <si>
    <t>Lucien</t>
  </si>
  <si>
    <t>1887 Pineview Drive</t>
  </si>
  <si>
    <t>Madelia</t>
  </si>
  <si>
    <t>Henderson</t>
  </si>
  <si>
    <t>Lydia</t>
  </si>
  <si>
    <t>4157 Boone Crockett Lane</t>
  </si>
  <si>
    <t>Seattle</t>
  </si>
  <si>
    <t>WA</t>
  </si>
  <si>
    <t>School of Continuing Stud</t>
  </si>
  <si>
    <t>Continuing Stdy Urgd Nond</t>
  </si>
  <si>
    <t>School Of Continuing</t>
  </si>
  <si>
    <t>Hoppenstedt</t>
  </si>
  <si>
    <t>Alberto</t>
  </si>
  <si>
    <t>2086 Grove Street</t>
  </si>
  <si>
    <t>Bohemia</t>
  </si>
  <si>
    <t>Hou</t>
  </si>
  <si>
    <t>Lian</t>
  </si>
  <si>
    <t>1910 University Drive</t>
  </si>
  <si>
    <t>Hsü</t>
  </si>
  <si>
    <t>Ping</t>
  </si>
  <si>
    <t>4102 Woodland Avenue</t>
  </si>
  <si>
    <t>Reserve</t>
  </si>
  <si>
    <t>Telecommunications</t>
  </si>
  <si>
    <t>Huff</t>
  </si>
  <si>
    <t>Scott</t>
  </si>
  <si>
    <t>315 Monroe Street</t>
  </si>
  <si>
    <t>Houston</t>
  </si>
  <si>
    <t>Hughes</t>
  </si>
  <si>
    <t>Peter</t>
  </si>
  <si>
    <t>3804 Smith Road</t>
  </si>
  <si>
    <t>Marietta</t>
  </si>
  <si>
    <t>Inman</t>
  </si>
  <si>
    <t>2168 Doctors Drive</t>
  </si>
  <si>
    <t>El Segundo</t>
  </si>
  <si>
    <t>CA</t>
  </si>
  <si>
    <t>Jackson</t>
  </si>
  <si>
    <t>Mindy</t>
  </si>
  <si>
    <t>2137 Weekley Street</t>
  </si>
  <si>
    <t>San Antonio</t>
  </si>
  <si>
    <t>MBA Program</t>
  </si>
  <si>
    <t>Jen</t>
  </si>
  <si>
    <t>1910 Counts Lane</t>
  </si>
  <si>
    <t>Cincinnati</t>
  </si>
  <si>
    <t>Jordan</t>
  </si>
  <si>
    <t>Robert</t>
  </si>
  <si>
    <t>1590 Huntz Lane</t>
  </si>
  <si>
    <t>Kawamoto</t>
  </si>
  <si>
    <t>Motonari</t>
  </si>
  <si>
    <t>1523 Hillside Street</t>
  </si>
  <si>
    <t>Phoenix</t>
  </si>
  <si>
    <t>AZ</t>
  </si>
  <si>
    <t>Kelly</t>
  </si>
  <si>
    <t>Gloria</t>
  </si>
  <si>
    <t>3164 Clark Street</t>
  </si>
  <si>
    <t>Deerpark</t>
  </si>
  <si>
    <t>K'ung</t>
  </si>
  <si>
    <t>Yue Wan</t>
  </si>
  <si>
    <t>4436 Vineyard Drive</t>
  </si>
  <si>
    <t>Mayfield Heights</t>
  </si>
  <si>
    <t>Liang</t>
  </si>
  <si>
    <t>Yue Yan</t>
  </si>
  <si>
    <t>1658 Stuart Street</t>
  </si>
  <si>
    <t>Gibsonia</t>
  </si>
  <si>
    <t>Lucas</t>
  </si>
  <si>
    <t>Julio</t>
  </si>
  <si>
    <t>2406 Larry Street</t>
  </si>
  <si>
    <t>Ma</t>
  </si>
  <si>
    <t>An</t>
  </si>
  <si>
    <t>829 Duck Creek Road</t>
  </si>
  <si>
    <t>San Francisco</t>
  </si>
  <si>
    <t>Marchant</t>
  </si>
  <si>
    <t>Kurt</t>
  </si>
  <si>
    <t>3122 Johnson Street</t>
  </si>
  <si>
    <t>Chapel Hill</t>
  </si>
  <si>
    <t>NC</t>
  </si>
  <si>
    <t>Martinez</t>
  </si>
  <si>
    <t>Mary</t>
  </si>
  <si>
    <t>734 University Street</t>
  </si>
  <si>
    <t>Monnin</t>
  </si>
  <si>
    <t>Carl</t>
  </si>
  <si>
    <t>1011 Masonic Hill Road</t>
  </si>
  <si>
    <t>Little Rock</t>
  </si>
  <si>
    <t>AR</t>
  </si>
  <si>
    <t>Murrah</t>
  </si>
  <si>
    <t>Ruth</t>
  </si>
  <si>
    <t>884 Columbia Mine Road</t>
  </si>
  <si>
    <t>Culloden</t>
  </si>
  <si>
    <t>WV</t>
  </si>
  <si>
    <t>Nemoto</t>
  </si>
  <si>
    <t>Haruna</t>
  </si>
  <si>
    <t>4228 Courtright Street</t>
  </si>
  <si>
    <t>Douglas</t>
  </si>
  <si>
    <t>ND</t>
  </si>
  <si>
    <t>Mathematics</t>
  </si>
  <si>
    <t>Newman</t>
  </si>
  <si>
    <t>Bradley</t>
  </si>
  <si>
    <t>945 West Fork Street</t>
  </si>
  <si>
    <t>Helena</t>
  </si>
  <si>
    <t>MT</t>
  </si>
  <si>
    <t>Niita</t>
  </si>
  <si>
    <t>Ikkei</t>
  </si>
  <si>
    <t>4442 Scott Street</t>
  </si>
  <si>
    <t>Niwa</t>
  </si>
  <si>
    <t>Romi</t>
  </si>
  <si>
    <t>4137 Liberty Street</t>
  </si>
  <si>
    <t>Plano</t>
  </si>
  <si>
    <t>Pan</t>
  </si>
  <si>
    <t>Cui</t>
  </si>
  <si>
    <t>3829 Morningview Lane</t>
  </si>
  <si>
    <t>Sheffield</t>
  </si>
  <si>
    <t>IA</t>
  </si>
  <si>
    <t>Political Science</t>
  </si>
  <si>
    <t>Peachey</t>
  </si>
  <si>
    <t>Byron</t>
  </si>
  <si>
    <t>4517 Raver Croft Drive</t>
  </si>
  <si>
    <t>Chattanooga</t>
  </si>
  <si>
    <t>TN</t>
  </si>
  <si>
    <t>Perkins</t>
  </si>
  <si>
    <t>Mitchell</t>
  </si>
  <si>
    <t>4179 Bastin Drive</t>
  </si>
  <si>
    <t>Allentown</t>
  </si>
  <si>
    <t>Graduate School - College</t>
  </si>
  <si>
    <t>Near Eastern Lang &amp; Cult-</t>
  </si>
  <si>
    <t xml:space="preserve">Near Eastern Lang &amp; </t>
  </si>
  <si>
    <t>Rainey</t>
  </si>
  <si>
    <t>David</t>
  </si>
  <si>
    <t>1391 Hardesty Street</t>
  </si>
  <si>
    <t>Albany</t>
  </si>
  <si>
    <t>Riddick</t>
  </si>
  <si>
    <t>2741 Turkey Pen Lane</t>
  </si>
  <si>
    <t>Montgomery</t>
  </si>
  <si>
    <t>AL</t>
  </si>
  <si>
    <t>Rosales</t>
  </si>
  <si>
    <t>Helen</t>
  </si>
  <si>
    <t>1431 Derek Drive</t>
  </si>
  <si>
    <t>Kinsman</t>
  </si>
  <si>
    <t>Shaw</t>
  </si>
  <si>
    <t>Richard</t>
  </si>
  <si>
    <t>3947 Quarry Drive</t>
  </si>
  <si>
    <t>Dothan</t>
  </si>
  <si>
    <t>University Div Pre-SPEA</t>
  </si>
  <si>
    <t>Smith</t>
  </si>
  <si>
    <t>Dudley</t>
  </si>
  <si>
    <t>4785 Winifred Way</t>
  </si>
  <si>
    <t>Lafayette</t>
  </si>
  <si>
    <t>IN</t>
  </si>
  <si>
    <t>Stratz</t>
  </si>
  <si>
    <t>Gertrude</t>
  </si>
  <si>
    <t>78 Single Street</t>
  </si>
  <si>
    <t>Waltham</t>
  </si>
  <si>
    <t>Thibodeaux</t>
  </si>
  <si>
    <t>Diana</t>
  </si>
  <si>
    <t>3049 Evergreen Lane</t>
  </si>
  <si>
    <t>Los Angeles</t>
  </si>
  <si>
    <t>University Div Pre-Dental</t>
  </si>
  <si>
    <t>Dentistry</t>
  </si>
  <si>
    <t>Tyler</t>
  </si>
  <si>
    <t>Ella</t>
  </si>
  <si>
    <t>3462 Settlers Lane</t>
  </si>
  <si>
    <t>Vasquez</t>
  </si>
  <si>
    <t>Geraldine</t>
  </si>
  <si>
    <t>4068 Graystone Lakes</t>
  </si>
  <si>
    <t>Macon</t>
  </si>
  <si>
    <t>Vicente</t>
  </si>
  <si>
    <t>3922 Rockwell Lane</t>
  </si>
  <si>
    <t>Pink Hill</t>
  </si>
  <si>
    <t>Public &amp; Environmental Af</t>
  </si>
  <si>
    <t>Pub &amp; Envir Aff Undergrad</t>
  </si>
  <si>
    <t>Public And Envir Aff</t>
  </si>
  <si>
    <t>Wester</t>
  </si>
  <si>
    <t>Lisa</t>
  </si>
  <si>
    <t>3494 Kerry Way</t>
  </si>
  <si>
    <t>Woosley</t>
  </si>
  <si>
    <t>Rebecca</t>
  </si>
  <si>
    <t>542 Masonic Hill Road</t>
  </si>
  <si>
    <t>Greenbrier</t>
  </si>
  <si>
    <t>English</t>
  </si>
  <si>
    <t>Wu</t>
  </si>
  <si>
    <t>Dewei</t>
  </si>
  <si>
    <t>1783 Hott Street</t>
  </si>
  <si>
    <t>Oklahoma City</t>
  </si>
  <si>
    <t>OK</t>
  </si>
  <si>
    <t>Yao</t>
  </si>
  <si>
    <t>Shi</t>
  </si>
  <si>
    <t>4890 Joanne Lane</t>
  </si>
  <si>
    <t>Walpole</t>
  </si>
  <si>
    <t>Total fees paid by Univ. Div. Students</t>
  </si>
  <si>
    <t>Total fees paid by Col. of Arts &amp; Sci Undergrads</t>
  </si>
  <si>
    <t>fees</t>
  </si>
  <si>
    <t>acceptable</t>
  </si>
  <si>
    <t>Student</t>
  </si>
  <si>
    <t>Score</t>
  </si>
  <si>
    <t>Pass/Fail</t>
  </si>
  <si>
    <t>Grade</t>
  </si>
  <si>
    <t>Simple Grade Scale</t>
  </si>
  <si>
    <t>Osami Abe</t>
  </si>
  <si>
    <t>Romelio Arce Alva</t>
  </si>
  <si>
    <t>Bela Cedillo Amador</t>
  </si>
  <si>
    <t>Valderrama Cazares Armijo</t>
  </si>
  <si>
    <t>Constella Arriba</t>
  </si>
  <si>
    <t>Kiyotaka Asai</t>
  </si>
  <si>
    <t>Lorujama Anguiano Barraza</t>
  </si>
  <si>
    <t>Billy Black</t>
  </si>
  <si>
    <t>William Bloch</t>
  </si>
  <si>
    <t>Teseo Ceballos Caldera</t>
  </si>
  <si>
    <t>Louise Carmel</t>
  </si>
  <si>
    <t>Jovianne Benavidez Cervántez</t>
  </si>
  <si>
    <t>Jacob Chang</t>
  </si>
  <si>
    <t>April Connors</t>
  </si>
  <si>
    <t>Martha Cordle</t>
  </si>
  <si>
    <t>Juan Dean</t>
  </si>
  <si>
    <t>Arthur Fernandez</t>
  </si>
  <si>
    <t>Average Income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</si>
  <si>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</si>
  <si>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</si>
  <si>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</si>
  <si>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</si>
  <si>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</si>
  <si>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</si>
  <si>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</si>
  <si>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</si>
  <si>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March</t>
  </si>
  <si>
    <t>February</t>
  </si>
  <si>
    <t>January</t>
  </si>
  <si>
    <t>Acting Manager</t>
  </si>
  <si>
    <t>Expenses</t>
  </si>
  <si>
    <t>Income</t>
  </si>
  <si>
    <t>Nassar</t>
  </si>
  <si>
    <t>Khaled</t>
  </si>
  <si>
    <t>Hamad</t>
  </si>
  <si>
    <t>manager</t>
  </si>
  <si>
    <t>profit</t>
  </si>
  <si>
    <t>month</t>
  </si>
  <si>
    <t>year</t>
  </si>
  <si>
    <t>Profit</t>
  </si>
  <si>
    <r>
      <t>A1 (Beginner)</t>
    </r>
    <r>
      <rPr>
        <sz val="11"/>
        <color theme="1"/>
        <rFont val="Calibri"/>
        <family val="2"/>
        <scheme val="minor"/>
      </rPr>
      <t>: 0-40</t>
    </r>
  </si>
  <si>
    <r>
      <t>A2 (Elementary)</t>
    </r>
    <r>
      <rPr>
        <sz val="11"/>
        <color theme="1"/>
        <rFont val="Calibri"/>
        <family val="2"/>
        <scheme val="minor"/>
      </rPr>
      <t>: 40-60</t>
    </r>
  </si>
  <si>
    <r>
      <t>B1 (Intermediate)</t>
    </r>
    <r>
      <rPr>
        <sz val="11"/>
        <color theme="1"/>
        <rFont val="Calibri"/>
        <family val="2"/>
        <scheme val="minor"/>
      </rPr>
      <t>: 60-70</t>
    </r>
  </si>
  <si>
    <r>
      <t>B2 (Upper Intermediate)</t>
    </r>
    <r>
      <rPr>
        <sz val="11"/>
        <color theme="1"/>
        <rFont val="Calibri"/>
        <family val="2"/>
        <scheme val="minor"/>
      </rPr>
      <t>: 70-85</t>
    </r>
  </si>
  <si>
    <r>
      <t>C1 (Advanced)</t>
    </r>
    <r>
      <rPr>
        <sz val="11"/>
        <color theme="1"/>
        <rFont val="Calibri"/>
        <family val="2"/>
        <scheme val="minor"/>
      </rPr>
      <t>: 85-95</t>
    </r>
  </si>
  <si>
    <r>
      <t>C2 (Proficient)</t>
    </r>
    <r>
      <rPr>
        <sz val="11"/>
        <color theme="1"/>
        <rFont val="Calibri"/>
        <family val="2"/>
        <scheme val="minor"/>
      </rPr>
      <t>: 95-100</t>
    </r>
  </si>
  <si>
    <t>GPA Lookup : Select student ID to see his details</t>
  </si>
  <si>
    <t>total profit</t>
  </si>
  <si>
    <t>Max Expenses</t>
  </si>
  <si>
    <t>Min Profits</t>
  </si>
  <si>
    <t>% of total</t>
  </si>
  <si>
    <t>Sales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</si>
</sst>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  <numFmt numFmtId="166" formatCode="000000000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Rockwell Nova Light"/>
      <family val="1"/>
    </font>
    <font>
      <b/>
      <sz val="14"/>
      <color theme="1"/>
      <name val="Calibri"/>
      <family val="2"/>
      <scheme val="minor"/>
    </font>
    <font>
      <sz val="11"/>
      <color theme="1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3"/>
      </patternFill>
    </fill>
    <fill>
      <patternFill patternType="solid">
        <fgColor theme="5" tint="0.79998168889431442"/>
        <bgColor indexed="62"/>
      </patternFill>
    </fill>
    <fill>
      <patternFill patternType="solid">
        <fgColor theme="6" tint="0.39997558519241921"/>
        <bgColor indexed="63"/>
      </patternFill>
    </fill>
    <fill>
      <patternFill patternType="solid">
        <fgColor theme="2" tint="-0.249977111117893"/>
        <bgColor indexed="6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5" fontId="3" fillId="0" borderId="0" xfId="1" applyNumberFormat="1" applyFont="1" applyAlignment="1">
      <alignment horizontal="center" wrapText="1"/>
    </xf>
    <xf numFmtId="166" fontId="0" fillId="0" borderId="0" xfId="0" applyNumberFormat="1"/>
    <xf numFmtId="167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/>
    <xf numFmtId="0" fontId="4" fillId="6" borderId="0" xfId="2" applyFill="1"/>
    <xf numFmtId="44" fontId="0" fillId="3" borderId="0" xfId="3" applyFont="1" applyFill="1"/>
    <xf numFmtId="44" fontId="0" fillId="4" borderId="0" xfId="3" applyFont="1" applyFill="1"/>
    <xf numFmtId="44" fontId="0" fillId="5" borderId="0" xfId="3" applyFont="1" applyFill="1"/>
    <xf numFmtId="0" fontId="2" fillId="0" borderId="0" xfId="2" applyFont="1"/>
    <xf numFmtId="0" fontId="5" fillId="6" borderId="0" xfId="2" applyFont="1" applyFill="1"/>
    <xf numFmtId="0" fontId="5" fillId="3" borderId="0" xfId="2" applyFont="1" applyFill="1"/>
    <xf numFmtId="0" fontId="5" fillId="4" borderId="0" xfId="2" applyFont="1" applyFill="1"/>
    <xf numFmtId="0" fontId="5" fillId="5" borderId="0" xfId="2" applyFont="1" applyFill="1"/>
    <xf numFmtId="0" fontId="6" fillId="0" borderId="2" xfId="2" applyFont="1" applyBorder="1"/>
    <xf numFmtId="0" fontId="0" fillId="0" borderId="0" xfId="2" applyFont="1" applyAlignment="1">
      <alignment vertical="center"/>
    </xf>
    <xf numFmtId="0" fontId="4" fillId="0" borderId="2" xfId="2" applyBorder="1"/>
    <xf numFmtId="0" fontId="6" fillId="7" borderId="2" xfId="2" applyFont="1" applyFill="1" applyBorder="1"/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8" borderId="0" xfId="0" applyFont="1" applyFill="1" applyAlignment="1">
      <alignment horizontal="centerContinuous"/>
    </xf>
    <xf numFmtId="0" fontId="0" fillId="8" borderId="0" xfId="0" applyFill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166" fontId="0" fillId="9" borderId="2" xfId="0" applyNumberFormat="1" applyFill="1" applyBorder="1"/>
    <xf numFmtId="0" fontId="2" fillId="9" borderId="2" xfId="0" applyFont="1" applyFill="1" applyBorder="1" applyAlignment="1">
      <alignment horizontal="center"/>
    </xf>
    <xf numFmtId="167" fontId="2" fillId="9" borderId="2" xfId="0" applyNumberFormat="1" applyFont="1" applyFill="1" applyBorder="1" applyAlignment="1">
      <alignment horizontal="center"/>
    </xf>
    <xf numFmtId="0" fontId="0" fillId="0" borderId="0" xfId="5" applyFont="1" applyAlignment="1">
      <alignment vertical="center"/>
    </xf>
    <xf numFmtId="0" fontId="5" fillId="5" borderId="0" xfId="5" applyFont="1" applyFill="1"/>
    <xf numFmtId="0" fontId="5" fillId="4" borderId="0" xfId="5" applyFont="1" applyFill="1"/>
    <xf numFmtId="0" fontId="5" fillId="3" borderId="0" xfId="5" applyFont="1" applyFill="1"/>
    <xf numFmtId="0" fontId="5" fillId="6" borderId="0" xfId="5" applyFont="1" applyFill="1"/>
    <xf numFmtId="0" fontId="1" fillId="0" borderId="0" xfId="5"/>
    <xf numFmtId="0" fontId="2" fillId="0" borderId="0" xfId="5" applyFont="1"/>
    <xf numFmtId="44" fontId="0" fillId="5" borderId="0" xfId="6" applyFont="1" applyFill="1"/>
    <xf numFmtId="44" fontId="0" fillId="4" borderId="0" xfId="6" applyFont="1" applyFill="1"/>
    <xf numFmtId="44" fontId="0" fillId="3" borderId="0" xfId="6" applyFont="1" applyFill="1"/>
    <xf numFmtId="0" fontId="1" fillId="6" borderId="0" xfId="5" applyFill="1"/>
    <xf numFmtId="0" fontId="6" fillId="7" borderId="2" xfId="5" applyFont="1" applyFill="1" applyBorder="1"/>
    <xf numFmtId="44" fontId="6" fillId="0" borderId="2" xfId="5" applyNumberFormat="1" applyFont="1" applyBorder="1"/>
    <xf numFmtId="0" fontId="6" fillId="0" borderId="2" xfId="5" applyFont="1" applyBorder="1"/>
    <xf numFmtId="9" fontId="6" fillId="0" borderId="2" xfId="4" applyFont="1" applyBorder="1"/>
    <xf numFmtId="0" fontId="1" fillId="0" borderId="2" xfId="5" applyBorder="1"/>
    <xf numFmtId="0" fontId="8" fillId="0" borderId="0" xfId="2" applyFont="1"/>
    <xf numFmtId="9" fontId="6" fillId="0" borderId="2" xfId="2" applyNumberFormat="1" applyFont="1" applyBorder="1"/>
    <xf numFmtId="0" fontId="9" fillId="0" borderId="0" xfId="0" applyFont="1"/>
    <xf numFmtId="0" fontId="10" fillId="0" borderId="0" xfId="0" applyFont="1"/>
  </cellXfs>
  <cellStyles count="7">
    <cellStyle name="Currency" xfId="1" builtinId="4"/>
    <cellStyle name="Currency 2" xfId="3" xr:uid="{00000000-0005-0000-0000-000001000000}"/>
    <cellStyle name="Currency 2 2" xfId="6" xr:uid="{32A7FF18-A50F-4950-A7C8-9B40D5F3364A}"/>
    <cellStyle name="Normal" xfId="0" builtinId="0"/>
    <cellStyle name="Normal 2" xfId="2" xr:uid="{00000000-0005-0000-0000-000003000000}"/>
    <cellStyle name="Normal 2 2" xfId="5" xr:uid="{834B88DB-F57C-4A41-A3D1-9984EFDDD376}"/>
    <cellStyle name="Percent" xfId="4" builtinId="5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indexed="63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3"/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2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3"/>
          <bgColor theme="6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</dxf>
    <dxf>
      <numFmt numFmtId="167" formatCode="0.000"/>
    </dxf>
    <dxf>
      <numFmt numFmtId="164" formatCode="[&lt;=9999999]###\-####;\(###\)\ ###\-####"/>
    </dxf>
    <dxf>
      <numFmt numFmtId="166" formatCode="00000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</dxf>
    <dxf>
      <numFmt numFmtId="167" formatCode="0.000"/>
    </dxf>
    <dxf>
      <numFmt numFmtId="164" formatCode="[&lt;=9999999]###\-####;\(###\)\ ###\-####"/>
    </dxf>
    <dxf>
      <numFmt numFmtId="166" formatCode="00000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9BAF895F-68E0-42EB-890D-DB92E6542E4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AE8DF4-A9AE-4D69-A2E6-C66F01DF9630}" name="Table14" displayName="Table14" ref="A6:N83" totalsRowShown="0" headerRowDxfId="16">
  <autoFilter ref="A6:N83" xr:uid="{9B482514-1676-49C0-94C6-B703E6B45B68}"/>
  <tableColumns count="14">
    <tableColumn id="1" xr3:uid="{46EA07B9-DB30-4E7A-B912-013BF30FB454}" name="ID" dataDxfId="15"/>
    <tableColumn id="2" xr3:uid="{404FD068-B49A-4102-AD85-DC6A67D4CAF9}" name="Last Name"/>
    <tableColumn id="3" xr3:uid="{01241F82-3713-4530-8C61-CD99348A8C5D}" name="First Name"/>
    <tableColumn id="4" xr3:uid="{54EC1C11-9F98-4590-95DB-E9B3058E53F6}" name="Address"/>
    <tableColumn id="5" xr3:uid="{6101B8F3-C295-4EFD-BF1B-0E1E4F1E5F6A}" name="City"/>
    <tableColumn id="6" xr3:uid="{37F61FA4-177D-4F6D-8CFF-C816BBED2624}" name="State"/>
    <tableColumn id="7" xr3:uid="{59DB36C4-31AC-4CCD-8E54-B01D158DBCFA}" name="ZIP Code"/>
    <tableColumn id="8" xr3:uid="{9643784E-0B08-42BB-9FE5-65DC404E2057}" name="Local Phone Number" dataDxfId="14"/>
    <tableColumn id="9" xr3:uid="{E982D0EC-E9F3-48E1-A67E-A33F62E81C84}" name="GPA" dataDxfId="13"/>
    <tableColumn id="10" xr3:uid="{706B7477-53AF-4D66-927D-1267C82184BF}" name="FT/PT Status"/>
    <tableColumn id="11" xr3:uid="{0BD78386-2258-4138-BACE-9AE5C49112FB}" name="Academic Group"/>
    <tableColumn id="12" xr3:uid="{040262ED-095F-4037-9D11-A6ADCD80880A}" name="Academic Program"/>
    <tableColumn id="13" xr3:uid="{5B93735B-02FA-4B29-A338-57C099C1039C}" name="Academic Plan"/>
    <tableColumn id="14" xr3:uid="{4CC10083-2ACA-487A-B603-CB7991EDAACE}" name="Fees" dataDxfId="12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482514-1676-49C0-94C6-B703E6B45B68}" name="Table1" displayName="Table1" ref="A6:N83" totalsRowShown="0" headerRowDxfId="11">
  <autoFilter ref="A6:N83" xr:uid="{9B482514-1676-49C0-94C6-B703E6B45B68}"/>
  <tableColumns count="14">
    <tableColumn id="1" xr3:uid="{A6A888FE-4140-4267-83FE-0B3B8335CAB8}" name="ID" dataDxfId="10"/>
    <tableColumn id="2" xr3:uid="{6AD14220-6ABA-43ED-B82F-FB3A13F335E7}" name="Last Name"/>
    <tableColumn id="3" xr3:uid="{C9D0A626-D82C-48A2-BA5F-DDF35DEF3A62}" name="First Name"/>
    <tableColumn id="4" xr3:uid="{67F57E06-CC88-4B58-BA38-5CDEE219ACD1}" name="Address"/>
    <tableColumn id="5" xr3:uid="{7C815051-012A-4728-BD79-74344DFDF358}" name="City"/>
    <tableColumn id="6" xr3:uid="{EE762031-4392-49FC-AD7E-B4F92220D692}" name="State"/>
    <tableColumn id="7" xr3:uid="{6AD0054F-71C8-48FD-B48B-0F7E942BB95C}" name="ZIP Code"/>
    <tableColumn id="8" xr3:uid="{2DCD0D3E-934E-4D2B-9F06-2B075EAB197D}" name="Local Phone Number" dataDxfId="9"/>
    <tableColumn id="9" xr3:uid="{4AADEBD5-B031-4C12-BB4A-C7581E67E105}" name="GPA" dataDxfId="8"/>
    <tableColumn id="10" xr3:uid="{6C9CAF8A-5DB9-476C-B900-36405DDC93AF}" name="FT/PT Status"/>
    <tableColumn id="11" xr3:uid="{CB86A1E8-8FFB-4955-950A-5C01036BE71A}" name="Academic Group"/>
    <tableColumn id="12" xr3:uid="{B4DCC6CC-9B10-4B49-9B26-034BE282852B}" name="Academic Program"/>
    <tableColumn id="13" xr3:uid="{89164818-8CD2-4A6A-BEE2-3DAE59E08761}" name="Academic Plan"/>
    <tableColumn id="14" xr3:uid="{3E40F411-88C4-44D3-8D01-CAEF4055FC8D}" name="Fees" dataDxfId="7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D4F456-FF41-4839-B550-822F54527F14}" name="answers" displayName="answers" ref="A1:F25" totalsRowShown="0">
  <autoFilter ref="A1:F25" xr:uid="{6AE3C176-9F52-4861-B6E0-00FDE7771BE2}"/>
  <tableColumns count="6">
    <tableColumn id="1" xr3:uid="{3C0D74E1-A4DC-4C2D-8247-6CF681C0E001}" name="month" dataCellStyle="Normal 2"/>
    <tableColumn id="2" xr3:uid="{BF976E68-B45A-40A7-AA25-361041F99E1F}" name="year" dataDxfId="6" dataCellStyle="Normal 2"/>
    <tableColumn id="3" xr3:uid="{09E8514E-7E63-4C7B-8B2F-6145F87BD118}" name="Income" dataDxfId="5" dataCellStyle="Currency 2"/>
    <tableColumn id="4" xr3:uid="{B843D5D2-F529-4A52-AABA-CE91C987F968}" name="Expenses" dataDxfId="4" dataCellStyle="Currency 2"/>
    <tableColumn id="5" xr3:uid="{95707CC8-7C12-49E4-BF0D-B58DCB6B8453}" name="Profit" dataDxfId="3" dataCellStyle="Currency 2">
      <calculatedColumnFormula>answers[[#This Row],[Income]]-answers[[#This Row],[Expenses]]</calculatedColumnFormula>
    </tableColumn>
    <tableColumn id="6" xr3:uid="{BAED6557-370F-44A3-82A0-591996D79506}" name="Acting Manager" dataDxfId="2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7F30-9CC6-4E17-912B-F7382FC8E0D8}">
  <dimension ref="A1:O88"/>
  <sheetViews>
    <sheetView zoomScale="175" zoomScaleNormal="175" workbookViewId="0">
      <selection activeCell="E5" sqref="E5"/>
    </sheetView>
  </sheetViews>
  <sheetFormatPr defaultRowHeight="14.4" x14ac:dyDescent="0.3"/>
  <cols>
    <col min="1" max="1" width="11.6640625" customWidth="1"/>
    <col min="2" max="2" width="12.5546875" bestFit="1" customWidth="1"/>
    <col min="3" max="3" width="18.6640625" bestFit="1" customWidth="1"/>
    <col min="4" max="4" width="27" customWidth="1"/>
    <col min="5" max="5" width="20.109375" customWidth="1"/>
    <col min="6" max="6" width="6.44140625" customWidth="1"/>
    <col min="7" max="7" width="9.44140625" customWidth="1"/>
    <col min="8" max="8" width="19.77734375" style="1" customWidth="1"/>
    <col min="9" max="9" width="10.33203125" bestFit="1" customWidth="1"/>
    <col min="10" max="10" width="17" bestFit="1" customWidth="1"/>
    <col min="11" max="11" width="24.5546875" bestFit="1" customWidth="1"/>
    <col min="12" max="12" width="25.33203125" bestFit="1" customWidth="1"/>
    <col min="13" max="13" width="21.109375" bestFit="1" customWidth="1"/>
    <col min="14" max="14" width="10.5546875" style="2" bestFit="1" customWidth="1"/>
    <col min="15" max="15" width="46.88671875" bestFit="1" customWidth="1"/>
  </cols>
  <sheetData>
    <row r="1" spans="1:14" x14ac:dyDescent="0.3">
      <c r="B1">
        <v>3</v>
      </c>
      <c r="C1">
        <v>9</v>
      </c>
      <c r="D1">
        <v>14</v>
      </c>
    </row>
    <row r="2" spans="1:14" x14ac:dyDescent="0.3">
      <c r="A2" s="29" t="s">
        <v>464</v>
      </c>
      <c r="B2" s="29"/>
      <c r="C2" s="29"/>
      <c r="D2" s="30"/>
      <c r="E2" s="30"/>
    </row>
    <row r="3" spans="1:14" x14ac:dyDescent="0.3">
      <c r="A3" s="31" t="s">
        <v>0</v>
      </c>
      <c r="B3" s="31" t="s">
        <v>1</v>
      </c>
      <c r="C3" s="31" t="s">
        <v>2</v>
      </c>
      <c r="D3" s="31" t="s">
        <v>411</v>
      </c>
      <c r="E3" s="31" t="s">
        <v>412</v>
      </c>
    </row>
    <row r="4" spans="1:14" x14ac:dyDescent="0.3">
      <c r="A4" s="32">
        <v>211043</v>
      </c>
      <c r="B4" s="33" t="str">
        <f>VLOOKUP($A4,Table1[],B1,0)</f>
        <v>Romelio Alva</v>
      </c>
      <c r="C4" s="33">
        <f>VLOOKUP($A4,Table1[],C1,0)</f>
        <v>3.5310000000000001</v>
      </c>
      <c r="D4" s="33">
        <f>VLOOKUP($A4,Table1[],D1,0)</f>
        <v>3304</v>
      </c>
      <c r="E4" s="34" t="str">
        <f>IF(D4&gt;3000,"not acceptable","ok")</f>
        <v>not acceptable</v>
      </c>
    </row>
    <row r="6" spans="1:14" x14ac:dyDescent="0.3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4" t="s">
        <v>9</v>
      </c>
      <c r="H6" s="5" t="s">
        <v>10</v>
      </c>
      <c r="I6" s="3" t="s">
        <v>2</v>
      </c>
      <c r="J6" s="3" t="s">
        <v>11</v>
      </c>
      <c r="K6" s="6" t="s">
        <v>12</v>
      </c>
      <c r="L6" s="6" t="s">
        <v>13</v>
      </c>
      <c r="M6" s="6" t="s">
        <v>14</v>
      </c>
      <c r="N6" s="7" t="s">
        <v>15</v>
      </c>
    </row>
    <row r="7" spans="1:14" x14ac:dyDescent="0.3">
      <c r="A7" s="8">
        <v>11112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>
        <v>53704</v>
      </c>
      <c r="I7" s="9">
        <v>3.5169999999999999</v>
      </c>
      <c r="J7" t="s">
        <v>21</v>
      </c>
      <c r="K7" t="s">
        <v>22</v>
      </c>
      <c r="L7" t="s">
        <v>23</v>
      </c>
      <c r="M7" t="s">
        <v>24</v>
      </c>
      <c r="N7" s="2">
        <v>2301</v>
      </c>
    </row>
    <row r="8" spans="1:14" x14ac:dyDescent="0.3">
      <c r="A8" s="8">
        <v>211024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>
        <v>80790</v>
      </c>
      <c r="I8" s="9">
        <v>3.7050000000000001</v>
      </c>
      <c r="J8" t="s">
        <v>21</v>
      </c>
      <c r="K8" t="s">
        <v>30</v>
      </c>
      <c r="L8" t="s">
        <v>31</v>
      </c>
      <c r="M8" t="s">
        <v>32</v>
      </c>
      <c r="N8" s="2">
        <v>4082</v>
      </c>
    </row>
    <row r="9" spans="1:14" x14ac:dyDescent="0.3">
      <c r="A9" s="8">
        <v>211027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>
        <v>55904</v>
      </c>
      <c r="H9" s="1">
        <v>8148594955</v>
      </c>
      <c r="I9" s="9">
        <v>3.794</v>
      </c>
      <c r="J9" t="s">
        <v>21</v>
      </c>
      <c r="K9" t="s">
        <v>38</v>
      </c>
      <c r="L9" t="s">
        <v>39</v>
      </c>
      <c r="M9" t="s">
        <v>32</v>
      </c>
      <c r="N9" s="2">
        <v>2374</v>
      </c>
    </row>
    <row r="10" spans="1:14" x14ac:dyDescent="0.3">
      <c r="A10" s="8">
        <v>211039</v>
      </c>
      <c r="B10" t="s">
        <v>40</v>
      </c>
      <c r="C10" t="s">
        <v>41</v>
      </c>
      <c r="D10" t="s">
        <v>42</v>
      </c>
      <c r="E10" t="s">
        <v>43</v>
      </c>
      <c r="F10" t="s">
        <v>44</v>
      </c>
      <c r="G10">
        <v>18706</v>
      </c>
      <c r="I10" s="9">
        <v>3.677</v>
      </c>
      <c r="J10" t="s">
        <v>21</v>
      </c>
      <c r="K10" t="s">
        <v>38</v>
      </c>
      <c r="L10" t="s">
        <v>45</v>
      </c>
      <c r="M10" t="s">
        <v>32</v>
      </c>
      <c r="N10" s="2">
        <v>5140</v>
      </c>
    </row>
    <row r="11" spans="1:14" x14ac:dyDescent="0.3">
      <c r="A11" s="8">
        <v>211043</v>
      </c>
      <c r="B11" t="s">
        <v>46</v>
      </c>
      <c r="C11" t="s">
        <v>47</v>
      </c>
      <c r="D11" t="s">
        <v>48</v>
      </c>
      <c r="E11" t="s">
        <v>49</v>
      </c>
      <c r="F11" t="s">
        <v>50</v>
      </c>
      <c r="G11">
        <v>63901</v>
      </c>
      <c r="H11" s="1">
        <v>8143318944</v>
      </c>
      <c r="I11" s="9">
        <v>3.5310000000000001</v>
      </c>
      <c r="J11" t="s">
        <v>21</v>
      </c>
      <c r="K11" t="s">
        <v>51</v>
      </c>
      <c r="L11" t="s">
        <v>52</v>
      </c>
      <c r="M11" t="s">
        <v>53</v>
      </c>
      <c r="N11" s="2">
        <v>3304</v>
      </c>
    </row>
    <row r="12" spans="1:14" x14ac:dyDescent="0.3">
      <c r="A12" s="8">
        <v>211044</v>
      </c>
      <c r="B12" t="s">
        <v>46</v>
      </c>
      <c r="C12" t="s">
        <v>54</v>
      </c>
      <c r="D12" t="s">
        <v>55</v>
      </c>
      <c r="E12" t="s">
        <v>56</v>
      </c>
      <c r="F12" t="s">
        <v>57</v>
      </c>
      <c r="G12">
        <v>30338</v>
      </c>
      <c r="I12" s="9">
        <v>3.5529999999999999</v>
      </c>
      <c r="J12" t="s">
        <v>21</v>
      </c>
      <c r="K12" t="s">
        <v>30</v>
      </c>
      <c r="L12" t="s">
        <v>58</v>
      </c>
      <c r="M12" t="s">
        <v>59</v>
      </c>
      <c r="N12" s="2">
        <v>3525</v>
      </c>
    </row>
    <row r="13" spans="1:14" x14ac:dyDescent="0.3">
      <c r="A13" s="8">
        <v>211056</v>
      </c>
      <c r="B13" t="s">
        <v>60</v>
      </c>
      <c r="C13" t="s">
        <v>61</v>
      </c>
      <c r="D13" t="s">
        <v>62</v>
      </c>
      <c r="E13" t="s">
        <v>63</v>
      </c>
      <c r="F13" t="s">
        <v>64</v>
      </c>
      <c r="G13">
        <v>76102</v>
      </c>
      <c r="I13" s="9">
        <v>3.5680000000000001</v>
      </c>
      <c r="J13" t="s">
        <v>21</v>
      </c>
      <c r="K13" t="s">
        <v>22</v>
      </c>
      <c r="L13" t="s">
        <v>23</v>
      </c>
      <c r="M13" t="s">
        <v>65</v>
      </c>
      <c r="N13" s="2">
        <v>4346</v>
      </c>
    </row>
    <row r="14" spans="1:14" x14ac:dyDescent="0.3">
      <c r="A14" s="8">
        <v>211059</v>
      </c>
      <c r="B14" t="s">
        <v>66</v>
      </c>
      <c r="C14" t="s">
        <v>67</v>
      </c>
      <c r="D14" t="s">
        <v>68</v>
      </c>
      <c r="E14" t="s">
        <v>63</v>
      </c>
      <c r="F14" t="s">
        <v>64</v>
      </c>
      <c r="G14">
        <v>76107</v>
      </c>
      <c r="H14" s="1">
        <v>3353889394</v>
      </c>
      <c r="I14" s="9">
        <v>3.6779999999999999</v>
      </c>
      <c r="J14" t="s">
        <v>21</v>
      </c>
      <c r="K14" t="s">
        <v>22</v>
      </c>
      <c r="L14" t="s">
        <v>23</v>
      </c>
      <c r="M14" t="s">
        <v>69</v>
      </c>
      <c r="N14" s="2">
        <v>4243</v>
      </c>
    </row>
    <row r="15" spans="1:14" x14ac:dyDescent="0.3">
      <c r="A15" s="8">
        <v>211062</v>
      </c>
      <c r="B15" t="s">
        <v>70</v>
      </c>
      <c r="C15" t="s">
        <v>71</v>
      </c>
      <c r="D15" t="s">
        <v>72</v>
      </c>
      <c r="E15" t="s">
        <v>73</v>
      </c>
      <c r="F15" t="s">
        <v>64</v>
      </c>
      <c r="G15">
        <v>77338</v>
      </c>
      <c r="H15" s="1">
        <v>8143365598</v>
      </c>
      <c r="I15" s="9">
        <v>3.6480000000000001</v>
      </c>
      <c r="J15" t="s">
        <v>21</v>
      </c>
      <c r="K15" t="s">
        <v>74</v>
      </c>
      <c r="L15" t="s">
        <v>75</v>
      </c>
      <c r="M15" t="s">
        <v>76</v>
      </c>
      <c r="N15" s="2">
        <v>2539</v>
      </c>
    </row>
    <row r="16" spans="1:14" x14ac:dyDescent="0.3">
      <c r="A16" s="8">
        <v>211071</v>
      </c>
      <c r="B16" t="s">
        <v>77</v>
      </c>
      <c r="C16" t="s">
        <v>78</v>
      </c>
      <c r="D16" t="s">
        <v>79</v>
      </c>
      <c r="E16" t="s">
        <v>80</v>
      </c>
      <c r="F16" t="s">
        <v>81</v>
      </c>
      <c r="G16">
        <v>40223</v>
      </c>
      <c r="I16" s="9">
        <v>4</v>
      </c>
      <c r="J16" t="s">
        <v>21</v>
      </c>
      <c r="K16" t="s">
        <v>30</v>
      </c>
      <c r="L16" t="s">
        <v>82</v>
      </c>
      <c r="M16" t="s">
        <v>83</v>
      </c>
      <c r="N16" s="2">
        <v>4534</v>
      </c>
    </row>
    <row r="17" spans="1:14" x14ac:dyDescent="0.3">
      <c r="A17" s="8">
        <v>3220017</v>
      </c>
      <c r="B17" t="s">
        <v>84</v>
      </c>
      <c r="C17" t="s">
        <v>85</v>
      </c>
      <c r="D17" t="s">
        <v>86</v>
      </c>
      <c r="E17" t="s">
        <v>87</v>
      </c>
      <c r="F17" t="s">
        <v>3</v>
      </c>
      <c r="G17">
        <v>83402</v>
      </c>
      <c r="H17" s="1" t="s">
        <v>88</v>
      </c>
      <c r="I17" s="9">
        <v>4</v>
      </c>
      <c r="J17" t="s">
        <v>21</v>
      </c>
      <c r="K17" t="s">
        <v>22</v>
      </c>
      <c r="L17" t="s">
        <v>23</v>
      </c>
      <c r="M17" t="s">
        <v>83</v>
      </c>
      <c r="N17" s="2">
        <v>3025</v>
      </c>
    </row>
    <row r="18" spans="1:14" x14ac:dyDescent="0.3">
      <c r="A18" s="8">
        <v>11111</v>
      </c>
      <c r="B18" t="s">
        <v>89</v>
      </c>
      <c r="C18" t="s">
        <v>90</v>
      </c>
      <c r="D18" t="s">
        <v>91</v>
      </c>
      <c r="E18" t="s">
        <v>92</v>
      </c>
      <c r="F18" t="s">
        <v>93</v>
      </c>
      <c r="G18">
        <v>21202</v>
      </c>
      <c r="I18" s="9">
        <v>2.5609999999999999</v>
      </c>
      <c r="J18" t="s">
        <v>21</v>
      </c>
      <c r="K18" t="s">
        <v>22</v>
      </c>
      <c r="L18" t="s">
        <v>23</v>
      </c>
      <c r="M18" t="s">
        <v>94</v>
      </c>
      <c r="N18" s="2">
        <v>5910</v>
      </c>
    </row>
    <row r="19" spans="1:14" x14ac:dyDescent="0.3">
      <c r="A19" s="8">
        <v>111005</v>
      </c>
      <c r="B19" t="s">
        <v>95</v>
      </c>
      <c r="C19" t="s">
        <v>96</v>
      </c>
      <c r="D19" t="s">
        <v>97</v>
      </c>
      <c r="E19" t="s">
        <v>98</v>
      </c>
      <c r="F19" t="s">
        <v>99</v>
      </c>
      <c r="G19">
        <v>64920</v>
      </c>
      <c r="I19" s="9">
        <v>2.6960000000000002</v>
      </c>
      <c r="J19" t="s">
        <v>100</v>
      </c>
      <c r="K19" t="s">
        <v>30</v>
      </c>
      <c r="L19" t="s">
        <v>31</v>
      </c>
      <c r="M19" t="s">
        <v>32</v>
      </c>
      <c r="N19" s="2">
        <v>3844</v>
      </c>
    </row>
    <row r="20" spans="1:14" x14ac:dyDescent="0.3">
      <c r="A20" s="8">
        <v>111006</v>
      </c>
      <c r="B20" t="s">
        <v>101</v>
      </c>
      <c r="C20" t="s">
        <v>102</v>
      </c>
      <c r="D20" t="s">
        <v>103</v>
      </c>
      <c r="E20" t="s">
        <v>104</v>
      </c>
      <c r="F20" t="s">
        <v>105</v>
      </c>
      <c r="G20">
        <v>11757</v>
      </c>
      <c r="I20" s="9">
        <v>3.1720000000000002</v>
      </c>
      <c r="J20" t="s">
        <v>21</v>
      </c>
      <c r="K20" t="s">
        <v>106</v>
      </c>
      <c r="L20" t="s">
        <v>107</v>
      </c>
      <c r="M20" t="s">
        <v>108</v>
      </c>
      <c r="N20" s="2">
        <v>5872</v>
      </c>
    </row>
    <row r="21" spans="1:14" x14ac:dyDescent="0.3">
      <c r="A21" s="8">
        <v>111007</v>
      </c>
      <c r="B21" t="s">
        <v>109</v>
      </c>
      <c r="C21" t="s">
        <v>110</v>
      </c>
      <c r="D21" t="s">
        <v>111</v>
      </c>
      <c r="E21" t="s">
        <v>112</v>
      </c>
      <c r="F21" t="s">
        <v>113</v>
      </c>
      <c r="G21">
        <v>97826</v>
      </c>
      <c r="H21" s="1">
        <v>8143343885</v>
      </c>
      <c r="I21" s="9">
        <v>2.9449999999999998</v>
      </c>
      <c r="J21" t="s">
        <v>21</v>
      </c>
      <c r="K21" t="s">
        <v>114</v>
      </c>
      <c r="L21" t="s">
        <v>115</v>
      </c>
      <c r="M21" t="s">
        <v>59</v>
      </c>
      <c r="N21" s="2">
        <v>5228</v>
      </c>
    </row>
    <row r="22" spans="1:14" x14ac:dyDescent="0.3">
      <c r="A22" s="8">
        <v>111008</v>
      </c>
      <c r="B22" t="s">
        <v>116</v>
      </c>
      <c r="C22" t="s">
        <v>117</v>
      </c>
      <c r="D22" t="s">
        <v>118</v>
      </c>
      <c r="E22" t="s">
        <v>119</v>
      </c>
      <c r="F22" t="s">
        <v>50</v>
      </c>
      <c r="G22">
        <v>64725</v>
      </c>
      <c r="H22" s="1">
        <v>8148591996</v>
      </c>
      <c r="I22" s="9">
        <v>1.67</v>
      </c>
      <c r="J22" t="s">
        <v>21</v>
      </c>
      <c r="K22" t="s">
        <v>120</v>
      </c>
      <c r="L22" t="s">
        <v>121</v>
      </c>
      <c r="M22" t="s">
        <v>122</v>
      </c>
      <c r="N22" s="2">
        <v>5849</v>
      </c>
    </row>
    <row r="23" spans="1:14" x14ac:dyDescent="0.3">
      <c r="A23" s="8">
        <v>111009</v>
      </c>
      <c r="B23" t="s">
        <v>123</v>
      </c>
      <c r="C23" t="s">
        <v>124</v>
      </c>
      <c r="D23" t="s">
        <v>125</v>
      </c>
      <c r="E23" t="s">
        <v>126</v>
      </c>
      <c r="F23" t="s">
        <v>127</v>
      </c>
      <c r="G23">
        <v>68982</v>
      </c>
      <c r="H23" s="1">
        <v>3194644594</v>
      </c>
      <c r="I23" s="9">
        <v>2.508</v>
      </c>
      <c r="J23" t="s">
        <v>21</v>
      </c>
      <c r="K23" t="s">
        <v>128</v>
      </c>
      <c r="L23" t="s">
        <v>129</v>
      </c>
      <c r="M23" t="s">
        <v>130</v>
      </c>
      <c r="N23" s="2">
        <v>2875</v>
      </c>
    </row>
    <row r="24" spans="1:14" x14ac:dyDescent="0.3">
      <c r="A24" s="8">
        <v>111010</v>
      </c>
      <c r="B24" t="s">
        <v>131</v>
      </c>
      <c r="C24" t="s">
        <v>132</v>
      </c>
      <c r="D24" t="s">
        <v>133</v>
      </c>
      <c r="E24" t="s">
        <v>134</v>
      </c>
      <c r="F24" t="s">
        <v>105</v>
      </c>
      <c r="G24">
        <v>12550</v>
      </c>
      <c r="I24" s="9">
        <v>3.2709999999999999</v>
      </c>
      <c r="J24" t="s">
        <v>100</v>
      </c>
      <c r="K24" t="s">
        <v>30</v>
      </c>
      <c r="L24" t="s">
        <v>31</v>
      </c>
      <c r="M24" t="s">
        <v>32</v>
      </c>
      <c r="N24" s="2">
        <v>2251</v>
      </c>
    </row>
    <row r="25" spans="1:14" x14ac:dyDescent="0.3">
      <c r="A25" s="8">
        <v>111011</v>
      </c>
      <c r="B25" t="s">
        <v>135</v>
      </c>
      <c r="C25" t="s">
        <v>136</v>
      </c>
      <c r="D25" t="s">
        <v>137</v>
      </c>
      <c r="E25" t="s">
        <v>138</v>
      </c>
      <c r="F25" t="s">
        <v>139</v>
      </c>
      <c r="G25">
        <v>32601</v>
      </c>
      <c r="I25" s="9">
        <v>2.8610000000000002</v>
      </c>
      <c r="J25" t="s">
        <v>21</v>
      </c>
      <c r="K25" t="s">
        <v>30</v>
      </c>
      <c r="L25" t="s">
        <v>140</v>
      </c>
      <c r="M25" t="s">
        <v>30</v>
      </c>
      <c r="N25" s="2">
        <v>5424</v>
      </c>
    </row>
    <row r="26" spans="1:14" x14ac:dyDescent="0.3">
      <c r="A26" s="8">
        <v>111012</v>
      </c>
      <c r="B26" t="s">
        <v>141</v>
      </c>
      <c r="C26" t="s">
        <v>142</v>
      </c>
      <c r="D26" t="s">
        <v>143</v>
      </c>
      <c r="E26" t="s">
        <v>144</v>
      </c>
      <c r="F26" t="s">
        <v>20</v>
      </c>
      <c r="G26">
        <v>53202</v>
      </c>
      <c r="H26" s="1">
        <v>8595149444</v>
      </c>
      <c r="I26" s="9">
        <v>1.9079999999999999</v>
      </c>
      <c r="J26" t="s">
        <v>21</v>
      </c>
      <c r="K26" t="s">
        <v>145</v>
      </c>
      <c r="L26" t="s">
        <v>146</v>
      </c>
      <c r="M26" t="s">
        <v>59</v>
      </c>
      <c r="N26" s="2">
        <v>4970</v>
      </c>
    </row>
    <row r="27" spans="1:14" x14ac:dyDescent="0.3">
      <c r="A27" s="8">
        <v>211013</v>
      </c>
      <c r="B27" t="s">
        <v>147</v>
      </c>
      <c r="C27" t="s">
        <v>148</v>
      </c>
      <c r="D27" t="s">
        <v>149</v>
      </c>
      <c r="E27" t="s">
        <v>150</v>
      </c>
      <c r="F27" t="s">
        <v>151</v>
      </c>
      <c r="G27">
        <v>16090</v>
      </c>
      <c r="H27" s="1" t="s">
        <v>88</v>
      </c>
      <c r="I27" s="9">
        <v>2.5539999999999998</v>
      </c>
      <c r="J27" t="s">
        <v>21</v>
      </c>
      <c r="K27" t="s">
        <v>22</v>
      </c>
      <c r="L27" t="s">
        <v>23</v>
      </c>
      <c r="M27" t="s">
        <v>152</v>
      </c>
      <c r="N27" s="2">
        <v>5487</v>
      </c>
    </row>
    <row r="28" spans="1:14" x14ac:dyDescent="0.3">
      <c r="A28" s="8">
        <v>211014</v>
      </c>
      <c r="B28" t="s">
        <v>153</v>
      </c>
      <c r="C28" t="s">
        <v>154</v>
      </c>
      <c r="D28" t="s">
        <v>155</v>
      </c>
      <c r="E28" t="s">
        <v>156</v>
      </c>
      <c r="F28" t="s">
        <v>157</v>
      </c>
      <c r="G28">
        <v>60601</v>
      </c>
      <c r="I28" s="9">
        <v>1.8</v>
      </c>
      <c r="J28" t="s">
        <v>100</v>
      </c>
      <c r="K28" t="s">
        <v>22</v>
      </c>
      <c r="L28" t="s">
        <v>23</v>
      </c>
      <c r="M28" t="s">
        <v>158</v>
      </c>
      <c r="N28" s="2">
        <v>2555</v>
      </c>
    </row>
    <row r="29" spans="1:14" x14ac:dyDescent="0.3">
      <c r="A29" s="8">
        <v>211015</v>
      </c>
      <c r="B29" t="s">
        <v>159</v>
      </c>
      <c r="C29" t="s">
        <v>160</v>
      </c>
      <c r="D29" t="s">
        <v>161</v>
      </c>
      <c r="E29" t="s">
        <v>162</v>
      </c>
      <c r="F29" t="s">
        <v>163</v>
      </c>
      <c r="G29">
        <v>70548</v>
      </c>
      <c r="I29" s="9">
        <v>2.2200000000000002</v>
      </c>
      <c r="J29" t="s">
        <v>21</v>
      </c>
      <c r="K29" t="s">
        <v>30</v>
      </c>
      <c r="L29" t="s">
        <v>58</v>
      </c>
      <c r="M29" t="s">
        <v>59</v>
      </c>
      <c r="N29" s="2">
        <v>5447</v>
      </c>
    </row>
    <row r="30" spans="1:14" x14ac:dyDescent="0.3">
      <c r="A30" s="8">
        <v>211016</v>
      </c>
      <c r="B30" t="s">
        <v>164</v>
      </c>
      <c r="C30" t="s">
        <v>165</v>
      </c>
      <c r="D30" t="s">
        <v>166</v>
      </c>
      <c r="E30" t="s">
        <v>167</v>
      </c>
      <c r="F30" t="s">
        <v>44</v>
      </c>
      <c r="G30">
        <v>17901</v>
      </c>
      <c r="I30" s="9">
        <v>2.4900000000000002</v>
      </c>
      <c r="J30" t="s">
        <v>21</v>
      </c>
      <c r="K30" t="s">
        <v>30</v>
      </c>
      <c r="L30" t="s">
        <v>168</v>
      </c>
      <c r="M30" t="s">
        <v>53</v>
      </c>
      <c r="N30" s="2">
        <v>3168</v>
      </c>
    </row>
    <row r="31" spans="1:14" x14ac:dyDescent="0.3">
      <c r="A31" s="8">
        <v>211017</v>
      </c>
      <c r="B31" t="s">
        <v>169</v>
      </c>
      <c r="C31" t="s">
        <v>170</v>
      </c>
      <c r="D31" t="s">
        <v>171</v>
      </c>
      <c r="E31" t="s">
        <v>172</v>
      </c>
      <c r="F31" t="s">
        <v>29</v>
      </c>
      <c r="G31">
        <v>70540</v>
      </c>
      <c r="H31" s="1">
        <v>8143398993</v>
      </c>
      <c r="I31" s="9">
        <v>3.0939999999999999</v>
      </c>
      <c r="J31" t="s">
        <v>21</v>
      </c>
      <c r="K31" t="s">
        <v>22</v>
      </c>
      <c r="L31" t="s">
        <v>23</v>
      </c>
      <c r="M31" t="s">
        <v>173</v>
      </c>
      <c r="N31" s="2">
        <v>2944</v>
      </c>
    </row>
    <row r="32" spans="1:14" x14ac:dyDescent="0.3">
      <c r="A32" s="8">
        <v>211018</v>
      </c>
      <c r="B32" t="s">
        <v>174</v>
      </c>
      <c r="C32" t="s">
        <v>175</v>
      </c>
      <c r="D32" t="s">
        <v>176</v>
      </c>
      <c r="E32" t="s">
        <v>177</v>
      </c>
      <c r="F32" t="s">
        <v>20</v>
      </c>
      <c r="G32">
        <v>53154</v>
      </c>
      <c r="I32" s="9">
        <v>1.9</v>
      </c>
      <c r="J32" t="s">
        <v>21</v>
      </c>
      <c r="K32" t="s">
        <v>30</v>
      </c>
      <c r="L32" t="s">
        <v>82</v>
      </c>
      <c r="M32" t="s">
        <v>94</v>
      </c>
      <c r="N32" s="2">
        <v>3944</v>
      </c>
    </row>
    <row r="33" spans="1:14" x14ac:dyDescent="0.3">
      <c r="A33" s="8">
        <v>211019</v>
      </c>
      <c r="B33" t="s">
        <v>178</v>
      </c>
      <c r="C33" t="s">
        <v>179</v>
      </c>
      <c r="D33" t="s">
        <v>180</v>
      </c>
      <c r="E33" t="s">
        <v>181</v>
      </c>
      <c r="F33" t="s">
        <v>113</v>
      </c>
      <c r="G33">
        <v>97859</v>
      </c>
      <c r="H33" s="1">
        <v>8148598444</v>
      </c>
      <c r="I33" s="9">
        <v>2.4159999999999999</v>
      </c>
      <c r="J33" t="s">
        <v>21</v>
      </c>
      <c r="K33" t="s">
        <v>120</v>
      </c>
      <c r="L33" t="s">
        <v>121</v>
      </c>
      <c r="M33" t="s">
        <v>122</v>
      </c>
      <c r="N33" s="2">
        <v>3898</v>
      </c>
    </row>
    <row r="34" spans="1:14" x14ac:dyDescent="0.3">
      <c r="A34" s="8">
        <v>211020</v>
      </c>
      <c r="B34" t="s">
        <v>182</v>
      </c>
      <c r="C34" t="s">
        <v>183</v>
      </c>
      <c r="D34" t="s">
        <v>184</v>
      </c>
      <c r="E34" t="s">
        <v>185</v>
      </c>
      <c r="F34" t="s">
        <v>105</v>
      </c>
      <c r="G34">
        <v>10022</v>
      </c>
      <c r="I34" s="9">
        <v>3.0819999999999999</v>
      </c>
      <c r="J34" t="s">
        <v>21</v>
      </c>
      <c r="K34" t="s">
        <v>145</v>
      </c>
      <c r="L34" t="s">
        <v>146</v>
      </c>
      <c r="M34" t="s">
        <v>59</v>
      </c>
      <c r="N34" s="2">
        <v>5920</v>
      </c>
    </row>
    <row r="35" spans="1:14" x14ac:dyDescent="0.3">
      <c r="A35" s="8">
        <v>211021</v>
      </c>
      <c r="B35" t="s">
        <v>186</v>
      </c>
      <c r="C35" t="s">
        <v>187</v>
      </c>
      <c r="D35" t="s">
        <v>188</v>
      </c>
      <c r="E35" t="s">
        <v>189</v>
      </c>
      <c r="F35" t="s">
        <v>190</v>
      </c>
      <c r="G35">
        <v>20706</v>
      </c>
      <c r="I35" s="9">
        <v>2.0790000000000002</v>
      </c>
      <c r="J35" t="s">
        <v>21</v>
      </c>
      <c r="K35" t="s">
        <v>106</v>
      </c>
      <c r="L35" t="s">
        <v>191</v>
      </c>
      <c r="M35" t="s">
        <v>108</v>
      </c>
      <c r="N35" s="2">
        <v>5116</v>
      </c>
    </row>
    <row r="36" spans="1:14" x14ac:dyDescent="0.3">
      <c r="A36" s="8">
        <v>211022</v>
      </c>
      <c r="B36" t="s">
        <v>192</v>
      </c>
      <c r="C36" t="s">
        <v>193</v>
      </c>
      <c r="D36" t="s">
        <v>194</v>
      </c>
      <c r="E36" t="s">
        <v>195</v>
      </c>
      <c r="F36" t="s">
        <v>151</v>
      </c>
      <c r="G36">
        <v>17540</v>
      </c>
      <c r="I36" s="9">
        <v>3.27</v>
      </c>
      <c r="J36" t="s">
        <v>21</v>
      </c>
      <c r="K36" t="s">
        <v>22</v>
      </c>
      <c r="L36" t="s">
        <v>23</v>
      </c>
      <c r="M36" t="s">
        <v>196</v>
      </c>
      <c r="N36" s="2">
        <v>4828</v>
      </c>
    </row>
    <row r="37" spans="1:14" x14ac:dyDescent="0.3">
      <c r="A37" s="8">
        <v>211023</v>
      </c>
      <c r="B37" t="s">
        <v>197</v>
      </c>
      <c r="C37" t="s">
        <v>198</v>
      </c>
      <c r="D37" t="s">
        <v>199</v>
      </c>
      <c r="E37" t="s">
        <v>200</v>
      </c>
      <c r="F37" t="s">
        <v>157</v>
      </c>
      <c r="G37">
        <v>60106</v>
      </c>
      <c r="I37" s="9">
        <v>2.8730000000000002</v>
      </c>
      <c r="J37" t="s">
        <v>21</v>
      </c>
      <c r="K37" t="s">
        <v>22</v>
      </c>
      <c r="L37" t="s">
        <v>23</v>
      </c>
      <c r="M37" t="s">
        <v>94</v>
      </c>
      <c r="N37" s="2">
        <v>2200</v>
      </c>
    </row>
    <row r="38" spans="1:14" x14ac:dyDescent="0.3">
      <c r="A38" s="8">
        <v>211025</v>
      </c>
      <c r="B38" t="s">
        <v>201</v>
      </c>
      <c r="C38" t="s">
        <v>202</v>
      </c>
      <c r="D38" t="s">
        <v>203</v>
      </c>
      <c r="E38" t="s">
        <v>204</v>
      </c>
      <c r="F38" t="s">
        <v>139</v>
      </c>
      <c r="G38">
        <v>33614</v>
      </c>
      <c r="I38" s="9">
        <v>2.9020000000000001</v>
      </c>
      <c r="J38" t="s">
        <v>100</v>
      </c>
      <c r="K38" t="s">
        <v>205</v>
      </c>
      <c r="L38" t="s">
        <v>206</v>
      </c>
      <c r="M38" t="s">
        <v>207</v>
      </c>
      <c r="N38" s="2">
        <v>2280</v>
      </c>
    </row>
    <row r="39" spans="1:14" x14ac:dyDescent="0.3">
      <c r="A39" s="8">
        <v>211026</v>
      </c>
      <c r="B39" t="s">
        <v>208</v>
      </c>
      <c r="C39" t="s">
        <v>209</v>
      </c>
      <c r="D39" t="s">
        <v>210</v>
      </c>
      <c r="E39" t="s">
        <v>211</v>
      </c>
      <c r="F39" t="s">
        <v>212</v>
      </c>
      <c r="G39">
        <v>48302</v>
      </c>
      <c r="H39" s="1">
        <v>8148595961</v>
      </c>
      <c r="I39" s="9">
        <v>2.524</v>
      </c>
      <c r="J39" t="s">
        <v>21</v>
      </c>
      <c r="K39" t="s">
        <v>22</v>
      </c>
      <c r="L39" t="s">
        <v>23</v>
      </c>
      <c r="M39" t="s">
        <v>213</v>
      </c>
      <c r="N39" s="2">
        <v>3491</v>
      </c>
    </row>
    <row r="40" spans="1:14" x14ac:dyDescent="0.3">
      <c r="A40" s="8">
        <v>211028</v>
      </c>
      <c r="B40" t="s">
        <v>214</v>
      </c>
      <c r="C40" t="s">
        <v>215</v>
      </c>
      <c r="D40" t="s">
        <v>216</v>
      </c>
      <c r="E40" t="s">
        <v>144</v>
      </c>
      <c r="F40" t="s">
        <v>20</v>
      </c>
      <c r="G40">
        <v>53210</v>
      </c>
      <c r="H40" s="1">
        <v>3195565599</v>
      </c>
      <c r="I40" s="9">
        <v>2.5619999999999998</v>
      </c>
      <c r="J40" t="s">
        <v>21</v>
      </c>
      <c r="K40" t="s">
        <v>22</v>
      </c>
      <c r="L40" t="s">
        <v>23</v>
      </c>
      <c r="M40" t="s">
        <v>213</v>
      </c>
      <c r="N40" s="2">
        <v>4364</v>
      </c>
    </row>
    <row r="41" spans="1:14" x14ac:dyDescent="0.3">
      <c r="A41" s="8">
        <v>211029</v>
      </c>
      <c r="B41" t="s">
        <v>217</v>
      </c>
      <c r="C41" t="s">
        <v>218</v>
      </c>
      <c r="D41" t="s">
        <v>219</v>
      </c>
      <c r="E41" t="s">
        <v>220</v>
      </c>
      <c r="F41" t="s">
        <v>221</v>
      </c>
      <c r="G41">
        <v>45402</v>
      </c>
      <c r="H41" s="1" t="s">
        <v>88</v>
      </c>
      <c r="I41" s="9">
        <v>2.83</v>
      </c>
      <c r="J41" t="s">
        <v>100</v>
      </c>
      <c r="K41" t="s">
        <v>22</v>
      </c>
      <c r="L41" t="s">
        <v>23</v>
      </c>
      <c r="M41" t="s">
        <v>173</v>
      </c>
      <c r="N41" s="2">
        <v>4433</v>
      </c>
    </row>
    <row r="42" spans="1:14" x14ac:dyDescent="0.3">
      <c r="A42" s="8">
        <v>211030</v>
      </c>
      <c r="B42" t="s">
        <v>222</v>
      </c>
      <c r="C42" t="s">
        <v>223</v>
      </c>
      <c r="D42" t="s">
        <v>224</v>
      </c>
      <c r="E42" t="s">
        <v>225</v>
      </c>
      <c r="F42" t="s">
        <v>37</v>
      </c>
      <c r="G42">
        <v>56062</v>
      </c>
      <c r="H42" s="1">
        <v>8143391484</v>
      </c>
      <c r="I42" s="9">
        <v>3.141</v>
      </c>
      <c r="J42" t="s">
        <v>21</v>
      </c>
      <c r="K42" t="s">
        <v>145</v>
      </c>
      <c r="L42" t="s">
        <v>146</v>
      </c>
      <c r="M42" t="s">
        <v>59</v>
      </c>
      <c r="N42" s="2">
        <v>2872</v>
      </c>
    </row>
    <row r="43" spans="1:14" x14ac:dyDescent="0.3">
      <c r="A43" s="8">
        <v>211031</v>
      </c>
      <c r="B43" t="s">
        <v>226</v>
      </c>
      <c r="C43" t="s">
        <v>227</v>
      </c>
      <c r="D43" t="s">
        <v>228</v>
      </c>
      <c r="E43" t="s">
        <v>229</v>
      </c>
      <c r="F43" t="s">
        <v>230</v>
      </c>
      <c r="G43">
        <v>98109</v>
      </c>
      <c r="H43" s="1">
        <v>8144989551</v>
      </c>
      <c r="I43" s="9">
        <v>1.84</v>
      </c>
      <c r="J43" t="s">
        <v>100</v>
      </c>
      <c r="K43" t="s">
        <v>231</v>
      </c>
      <c r="L43" t="s">
        <v>232</v>
      </c>
      <c r="M43" t="s">
        <v>233</v>
      </c>
      <c r="N43" s="2">
        <v>4768</v>
      </c>
    </row>
    <row r="44" spans="1:14" x14ac:dyDescent="0.3">
      <c r="A44" s="8">
        <v>211032</v>
      </c>
      <c r="B44" t="s">
        <v>234</v>
      </c>
      <c r="C44" t="s">
        <v>235</v>
      </c>
      <c r="D44" t="s">
        <v>236</v>
      </c>
      <c r="E44" t="s">
        <v>237</v>
      </c>
      <c r="F44" t="s">
        <v>105</v>
      </c>
      <c r="G44">
        <v>11716</v>
      </c>
      <c r="I44" s="9">
        <v>2.335</v>
      </c>
      <c r="J44" t="s">
        <v>21</v>
      </c>
      <c r="K44" t="s">
        <v>30</v>
      </c>
      <c r="L44" t="s">
        <v>31</v>
      </c>
      <c r="M44" t="s">
        <v>32</v>
      </c>
      <c r="N44" s="2">
        <v>5008</v>
      </c>
    </row>
    <row r="45" spans="1:14" x14ac:dyDescent="0.3">
      <c r="A45" s="8">
        <v>211033</v>
      </c>
      <c r="B45" t="s">
        <v>238</v>
      </c>
      <c r="C45" t="s">
        <v>239</v>
      </c>
      <c r="D45" t="s">
        <v>240</v>
      </c>
      <c r="E45" t="s">
        <v>156</v>
      </c>
      <c r="F45" t="s">
        <v>157</v>
      </c>
      <c r="G45">
        <v>60607</v>
      </c>
      <c r="H45" s="1">
        <v>3196993494</v>
      </c>
      <c r="I45" s="9">
        <v>2.9220000000000002</v>
      </c>
      <c r="J45" t="s">
        <v>21</v>
      </c>
      <c r="K45" t="s">
        <v>38</v>
      </c>
      <c r="L45" t="s">
        <v>39</v>
      </c>
      <c r="M45" t="s">
        <v>32</v>
      </c>
      <c r="N45" s="2">
        <v>3012</v>
      </c>
    </row>
    <row r="46" spans="1:14" x14ac:dyDescent="0.3">
      <c r="A46" s="8">
        <v>211034</v>
      </c>
      <c r="B46" t="s">
        <v>241</v>
      </c>
      <c r="C46" t="s">
        <v>242</v>
      </c>
      <c r="D46" t="s">
        <v>243</v>
      </c>
      <c r="E46" t="s">
        <v>244</v>
      </c>
      <c r="F46" t="s">
        <v>163</v>
      </c>
      <c r="G46">
        <v>70084</v>
      </c>
      <c r="H46" s="1">
        <v>3155659544</v>
      </c>
      <c r="I46" s="9">
        <v>1.5169999999999999</v>
      </c>
      <c r="J46" t="s">
        <v>21</v>
      </c>
      <c r="K46" t="s">
        <v>22</v>
      </c>
      <c r="L46" t="s">
        <v>23</v>
      </c>
      <c r="M46" t="s">
        <v>245</v>
      </c>
      <c r="N46" s="2">
        <v>3579</v>
      </c>
    </row>
    <row r="47" spans="1:14" x14ac:dyDescent="0.3">
      <c r="A47" s="8">
        <v>211035</v>
      </c>
      <c r="B47" t="s">
        <v>246</v>
      </c>
      <c r="C47" t="s">
        <v>247</v>
      </c>
      <c r="D47" t="s">
        <v>248</v>
      </c>
      <c r="E47" t="s">
        <v>249</v>
      </c>
      <c r="F47" t="s">
        <v>64</v>
      </c>
      <c r="G47">
        <v>77023</v>
      </c>
      <c r="I47" s="9">
        <v>2.548</v>
      </c>
      <c r="J47" t="s">
        <v>21</v>
      </c>
      <c r="K47" t="s">
        <v>30</v>
      </c>
      <c r="L47" t="s">
        <v>168</v>
      </c>
      <c r="M47" t="s">
        <v>53</v>
      </c>
      <c r="N47" s="2">
        <v>4937</v>
      </c>
    </row>
    <row r="48" spans="1:14" x14ac:dyDescent="0.3">
      <c r="A48" s="8">
        <v>211036</v>
      </c>
      <c r="B48" t="s">
        <v>250</v>
      </c>
      <c r="C48" t="s">
        <v>251</v>
      </c>
      <c r="D48" t="s">
        <v>252</v>
      </c>
      <c r="E48" t="s">
        <v>253</v>
      </c>
      <c r="F48" t="s">
        <v>57</v>
      </c>
      <c r="G48">
        <v>30062</v>
      </c>
      <c r="I48" s="9">
        <v>2.9079999999999999</v>
      </c>
      <c r="J48" t="s">
        <v>21</v>
      </c>
      <c r="K48" t="s">
        <v>22</v>
      </c>
      <c r="L48" t="s">
        <v>23</v>
      </c>
      <c r="M48" t="s">
        <v>173</v>
      </c>
      <c r="N48" s="2">
        <v>4152</v>
      </c>
    </row>
    <row r="49" spans="1:14" x14ac:dyDescent="0.3">
      <c r="A49" s="8">
        <v>211037</v>
      </c>
      <c r="B49" t="s">
        <v>254</v>
      </c>
      <c r="C49" t="s">
        <v>175</v>
      </c>
      <c r="D49" t="s">
        <v>255</v>
      </c>
      <c r="E49" t="s">
        <v>256</v>
      </c>
      <c r="F49" t="s">
        <v>257</v>
      </c>
      <c r="G49">
        <v>90245</v>
      </c>
      <c r="H49" s="1">
        <v>9659498495</v>
      </c>
      <c r="I49" s="9">
        <v>2.5169999999999999</v>
      </c>
      <c r="J49" t="s">
        <v>100</v>
      </c>
      <c r="K49" t="s">
        <v>22</v>
      </c>
      <c r="L49" t="s">
        <v>23</v>
      </c>
      <c r="M49" t="s">
        <v>94</v>
      </c>
      <c r="N49" s="2">
        <v>5391</v>
      </c>
    </row>
    <row r="50" spans="1:14" x14ac:dyDescent="0.3">
      <c r="A50" s="8">
        <v>211038</v>
      </c>
      <c r="B50" t="s">
        <v>258</v>
      </c>
      <c r="C50" t="s">
        <v>259</v>
      </c>
      <c r="D50" t="s">
        <v>260</v>
      </c>
      <c r="E50" t="s">
        <v>261</v>
      </c>
      <c r="F50" t="s">
        <v>64</v>
      </c>
      <c r="G50">
        <v>78212</v>
      </c>
      <c r="I50" s="9">
        <v>2.2130000000000001</v>
      </c>
      <c r="J50" t="s">
        <v>21</v>
      </c>
      <c r="K50" t="s">
        <v>38</v>
      </c>
      <c r="L50" t="s">
        <v>262</v>
      </c>
      <c r="M50" t="s">
        <v>32</v>
      </c>
      <c r="N50" s="2">
        <v>4838</v>
      </c>
    </row>
    <row r="51" spans="1:14" x14ac:dyDescent="0.3">
      <c r="A51" s="8">
        <v>211040</v>
      </c>
      <c r="B51" t="s">
        <v>263</v>
      </c>
      <c r="C51" t="s">
        <v>153</v>
      </c>
      <c r="D51" t="s">
        <v>264</v>
      </c>
      <c r="E51" t="s">
        <v>265</v>
      </c>
      <c r="F51" t="s">
        <v>81</v>
      </c>
      <c r="G51">
        <v>45202</v>
      </c>
      <c r="I51" s="9">
        <v>1.911</v>
      </c>
      <c r="J51" t="s">
        <v>21</v>
      </c>
      <c r="K51" t="s">
        <v>30</v>
      </c>
      <c r="L51" t="s">
        <v>82</v>
      </c>
      <c r="M51" t="s">
        <v>152</v>
      </c>
      <c r="N51" s="2">
        <v>4185</v>
      </c>
    </row>
    <row r="52" spans="1:14" x14ac:dyDescent="0.3">
      <c r="A52" s="8">
        <v>211041</v>
      </c>
      <c r="B52" t="s">
        <v>266</v>
      </c>
      <c r="C52" t="s">
        <v>267</v>
      </c>
      <c r="D52" t="s">
        <v>268</v>
      </c>
      <c r="E52" t="s">
        <v>150</v>
      </c>
      <c r="F52" t="s">
        <v>151</v>
      </c>
      <c r="G52">
        <v>16100</v>
      </c>
      <c r="H52" s="1" t="s">
        <v>88</v>
      </c>
      <c r="I52" s="9">
        <v>2.0409999999999999</v>
      </c>
      <c r="J52" t="s">
        <v>21</v>
      </c>
      <c r="K52" t="s">
        <v>38</v>
      </c>
      <c r="L52" t="s">
        <v>39</v>
      </c>
      <c r="M52" t="s">
        <v>32</v>
      </c>
      <c r="N52" s="2">
        <v>3085</v>
      </c>
    </row>
    <row r="53" spans="1:14" x14ac:dyDescent="0.3">
      <c r="A53" s="8">
        <v>211042</v>
      </c>
      <c r="B53" t="s">
        <v>269</v>
      </c>
      <c r="C53" t="s">
        <v>270</v>
      </c>
      <c r="D53" t="s">
        <v>271</v>
      </c>
      <c r="E53" t="s">
        <v>272</v>
      </c>
      <c r="F53" t="s">
        <v>273</v>
      </c>
      <c r="G53">
        <v>85040</v>
      </c>
      <c r="I53" s="9">
        <v>2.645</v>
      </c>
      <c r="J53" t="s">
        <v>100</v>
      </c>
      <c r="K53" t="s">
        <v>30</v>
      </c>
      <c r="L53" t="s">
        <v>82</v>
      </c>
      <c r="M53" t="s">
        <v>158</v>
      </c>
      <c r="N53" s="2">
        <v>5036</v>
      </c>
    </row>
    <row r="54" spans="1:14" x14ac:dyDescent="0.3">
      <c r="A54" s="8">
        <v>211045</v>
      </c>
      <c r="B54" t="s">
        <v>274</v>
      </c>
      <c r="C54" t="s">
        <v>275</v>
      </c>
      <c r="D54" t="s">
        <v>276</v>
      </c>
      <c r="E54" t="s">
        <v>277</v>
      </c>
      <c r="F54" t="s">
        <v>105</v>
      </c>
      <c r="G54">
        <v>11729</v>
      </c>
      <c r="H54" s="1">
        <v>8148594498</v>
      </c>
      <c r="I54" s="9">
        <v>2.2000000000000002</v>
      </c>
      <c r="J54" t="s">
        <v>21</v>
      </c>
      <c r="K54" t="s">
        <v>22</v>
      </c>
      <c r="L54" t="s">
        <v>23</v>
      </c>
      <c r="M54" t="s">
        <v>94</v>
      </c>
      <c r="N54" s="2">
        <v>4140</v>
      </c>
    </row>
    <row r="55" spans="1:14" x14ac:dyDescent="0.3">
      <c r="A55" s="8">
        <v>211046</v>
      </c>
      <c r="B55" t="s">
        <v>278</v>
      </c>
      <c r="C55" t="s">
        <v>279</v>
      </c>
      <c r="D55" t="s">
        <v>280</v>
      </c>
      <c r="E55" t="s">
        <v>281</v>
      </c>
      <c r="F55" t="s">
        <v>221</v>
      </c>
      <c r="G55">
        <v>44124</v>
      </c>
      <c r="H55" s="1">
        <v>8494193981</v>
      </c>
      <c r="I55" s="9">
        <v>2.367</v>
      </c>
      <c r="J55" t="s">
        <v>21</v>
      </c>
      <c r="K55" t="s">
        <v>22</v>
      </c>
      <c r="L55" t="s">
        <v>23</v>
      </c>
      <c r="M55" t="s">
        <v>152</v>
      </c>
      <c r="N55" s="2">
        <v>3163</v>
      </c>
    </row>
    <row r="56" spans="1:14" x14ac:dyDescent="0.3">
      <c r="A56" s="8">
        <v>211047</v>
      </c>
      <c r="B56" t="s">
        <v>282</v>
      </c>
      <c r="C56" t="s">
        <v>283</v>
      </c>
      <c r="D56" t="s">
        <v>284</v>
      </c>
      <c r="E56" t="s">
        <v>285</v>
      </c>
      <c r="F56" t="s">
        <v>44</v>
      </c>
      <c r="G56">
        <v>15044</v>
      </c>
      <c r="H56" s="1">
        <v>8143334616</v>
      </c>
      <c r="I56" s="9">
        <v>1.7230000000000001</v>
      </c>
      <c r="J56" t="s">
        <v>21</v>
      </c>
      <c r="K56" t="s">
        <v>145</v>
      </c>
      <c r="L56" t="s">
        <v>146</v>
      </c>
      <c r="M56" t="s">
        <v>59</v>
      </c>
      <c r="N56" s="2">
        <v>5539</v>
      </c>
    </row>
    <row r="57" spans="1:14" x14ac:dyDescent="0.3">
      <c r="A57" s="8">
        <v>211048</v>
      </c>
      <c r="B57" t="s">
        <v>286</v>
      </c>
      <c r="C57" t="s">
        <v>287</v>
      </c>
      <c r="D57" t="s">
        <v>288</v>
      </c>
      <c r="E57" t="s">
        <v>144</v>
      </c>
      <c r="F57" t="s">
        <v>20</v>
      </c>
      <c r="G57">
        <v>53233</v>
      </c>
      <c r="I57" s="9">
        <v>1.9890000000000001</v>
      </c>
      <c r="J57" t="s">
        <v>100</v>
      </c>
      <c r="K57" t="s">
        <v>30</v>
      </c>
      <c r="L57" t="s">
        <v>140</v>
      </c>
      <c r="M57" t="s">
        <v>30</v>
      </c>
      <c r="N57" s="2">
        <v>4395</v>
      </c>
    </row>
    <row r="58" spans="1:14" x14ac:dyDescent="0.3">
      <c r="A58" s="8">
        <v>211049</v>
      </c>
      <c r="B58" t="s">
        <v>289</v>
      </c>
      <c r="C58" t="s">
        <v>290</v>
      </c>
      <c r="D58" t="s">
        <v>291</v>
      </c>
      <c r="E58" t="s">
        <v>292</v>
      </c>
      <c r="F58" t="s">
        <v>257</v>
      </c>
      <c r="G58">
        <v>94104</v>
      </c>
      <c r="I58" s="9">
        <v>2</v>
      </c>
      <c r="J58" t="s">
        <v>21</v>
      </c>
      <c r="K58" t="s">
        <v>30</v>
      </c>
      <c r="L58" t="s">
        <v>58</v>
      </c>
      <c r="M58" t="s">
        <v>59</v>
      </c>
      <c r="N58" s="2">
        <v>3500</v>
      </c>
    </row>
    <row r="59" spans="1:14" x14ac:dyDescent="0.3">
      <c r="A59" s="8">
        <v>211050</v>
      </c>
      <c r="B59" t="s">
        <v>293</v>
      </c>
      <c r="C59" t="s">
        <v>294</v>
      </c>
      <c r="D59" t="s">
        <v>295</v>
      </c>
      <c r="E59" t="s">
        <v>296</v>
      </c>
      <c r="F59" t="s">
        <v>297</v>
      </c>
      <c r="G59">
        <v>27514</v>
      </c>
      <c r="H59" s="1">
        <v>8143439986</v>
      </c>
      <c r="I59" s="9">
        <v>2.5910000000000002</v>
      </c>
      <c r="J59" t="s">
        <v>21</v>
      </c>
      <c r="K59" t="s">
        <v>22</v>
      </c>
      <c r="L59" t="s">
        <v>23</v>
      </c>
      <c r="M59" t="s">
        <v>173</v>
      </c>
      <c r="N59" s="2">
        <v>3742</v>
      </c>
    </row>
    <row r="60" spans="1:14" x14ac:dyDescent="0.3">
      <c r="A60" s="8">
        <v>211051</v>
      </c>
      <c r="B60" t="s">
        <v>298</v>
      </c>
      <c r="C60" t="s">
        <v>299</v>
      </c>
      <c r="D60" t="s">
        <v>300</v>
      </c>
      <c r="E60" t="s">
        <v>229</v>
      </c>
      <c r="F60" t="s">
        <v>230</v>
      </c>
      <c r="G60">
        <v>98109</v>
      </c>
      <c r="I60" s="9">
        <v>2.274</v>
      </c>
      <c r="J60" t="s">
        <v>21</v>
      </c>
      <c r="K60" t="s">
        <v>30</v>
      </c>
      <c r="L60" t="s">
        <v>140</v>
      </c>
      <c r="M60" t="s">
        <v>30</v>
      </c>
      <c r="N60" s="2">
        <v>2341</v>
      </c>
    </row>
    <row r="61" spans="1:14" x14ac:dyDescent="0.3">
      <c r="A61" s="8">
        <v>211052</v>
      </c>
      <c r="B61" t="s">
        <v>301</v>
      </c>
      <c r="C61" t="s">
        <v>302</v>
      </c>
      <c r="D61" t="s">
        <v>303</v>
      </c>
      <c r="E61" t="s">
        <v>304</v>
      </c>
      <c r="F61" t="s">
        <v>305</v>
      </c>
      <c r="G61">
        <v>72201</v>
      </c>
      <c r="H61" s="1" t="s">
        <v>88</v>
      </c>
      <c r="I61" s="9">
        <v>1.7889999999999999</v>
      </c>
      <c r="J61" t="s">
        <v>21</v>
      </c>
      <c r="K61" t="s">
        <v>51</v>
      </c>
      <c r="L61" t="s">
        <v>52</v>
      </c>
      <c r="M61" t="s">
        <v>53</v>
      </c>
      <c r="N61" s="2">
        <v>4045</v>
      </c>
    </row>
    <row r="62" spans="1:14" x14ac:dyDescent="0.3">
      <c r="A62" s="8">
        <v>211053</v>
      </c>
      <c r="B62" t="s">
        <v>306</v>
      </c>
      <c r="C62" t="s">
        <v>307</v>
      </c>
      <c r="D62" t="s">
        <v>308</v>
      </c>
      <c r="E62" t="s">
        <v>309</v>
      </c>
      <c r="F62" t="s">
        <v>310</v>
      </c>
      <c r="G62">
        <v>25510</v>
      </c>
      <c r="I62" s="9">
        <v>3.2759999999999998</v>
      </c>
      <c r="J62" t="s">
        <v>21</v>
      </c>
      <c r="K62" t="s">
        <v>38</v>
      </c>
      <c r="L62" t="s">
        <v>39</v>
      </c>
      <c r="M62" t="s">
        <v>32</v>
      </c>
      <c r="N62" s="2">
        <v>3905</v>
      </c>
    </row>
    <row r="63" spans="1:14" x14ac:dyDescent="0.3">
      <c r="A63" s="8">
        <v>211054</v>
      </c>
      <c r="B63" t="s">
        <v>311</v>
      </c>
      <c r="C63" t="s">
        <v>312</v>
      </c>
      <c r="D63" t="s">
        <v>313</v>
      </c>
      <c r="E63" t="s">
        <v>314</v>
      </c>
      <c r="F63" t="s">
        <v>315</v>
      </c>
      <c r="G63">
        <v>58735</v>
      </c>
      <c r="H63" s="1">
        <v>8148459544</v>
      </c>
      <c r="I63" s="9">
        <v>2.6909999999999998</v>
      </c>
      <c r="J63" t="s">
        <v>100</v>
      </c>
      <c r="K63" t="s">
        <v>22</v>
      </c>
      <c r="L63" t="s">
        <v>23</v>
      </c>
      <c r="M63" t="s">
        <v>316</v>
      </c>
      <c r="N63" s="2">
        <v>4636</v>
      </c>
    </row>
    <row r="64" spans="1:14" x14ac:dyDescent="0.3">
      <c r="A64" s="8">
        <v>211055</v>
      </c>
      <c r="B64" t="s">
        <v>317</v>
      </c>
      <c r="C64" t="s">
        <v>318</v>
      </c>
      <c r="D64" t="s">
        <v>319</v>
      </c>
      <c r="E64" t="s">
        <v>320</v>
      </c>
      <c r="F64" t="s">
        <v>321</v>
      </c>
      <c r="G64">
        <v>59601</v>
      </c>
      <c r="H64" s="1">
        <v>3198448445</v>
      </c>
      <c r="I64" s="9">
        <v>2.1</v>
      </c>
      <c r="J64" t="s">
        <v>21</v>
      </c>
      <c r="K64" t="s">
        <v>51</v>
      </c>
      <c r="L64" t="s">
        <v>52</v>
      </c>
      <c r="M64" t="s">
        <v>53</v>
      </c>
      <c r="N64" s="2">
        <v>3715</v>
      </c>
    </row>
    <row r="65" spans="1:14" x14ac:dyDescent="0.3">
      <c r="A65" s="8">
        <v>211057</v>
      </c>
      <c r="B65" t="s">
        <v>322</v>
      </c>
      <c r="C65" t="s">
        <v>323</v>
      </c>
      <c r="D65" t="s">
        <v>324</v>
      </c>
      <c r="E65" t="s">
        <v>185</v>
      </c>
      <c r="F65" t="s">
        <v>105</v>
      </c>
      <c r="G65">
        <v>10013</v>
      </c>
      <c r="H65" s="1">
        <v>3195953199</v>
      </c>
      <c r="I65" s="9">
        <v>2.8170000000000002</v>
      </c>
      <c r="J65" t="s">
        <v>21</v>
      </c>
      <c r="K65" t="s">
        <v>22</v>
      </c>
      <c r="L65" t="s">
        <v>23</v>
      </c>
      <c r="M65" t="s">
        <v>94</v>
      </c>
      <c r="N65" s="2">
        <v>5206</v>
      </c>
    </row>
    <row r="66" spans="1:14" x14ac:dyDescent="0.3">
      <c r="A66" s="8">
        <v>211058</v>
      </c>
      <c r="B66" t="s">
        <v>325</v>
      </c>
      <c r="C66" t="s">
        <v>326</v>
      </c>
      <c r="D66" t="s">
        <v>327</v>
      </c>
      <c r="E66" t="s">
        <v>328</v>
      </c>
      <c r="F66" t="s">
        <v>64</v>
      </c>
      <c r="G66">
        <v>75074</v>
      </c>
      <c r="I66" s="9">
        <v>2.2000000000000002</v>
      </c>
      <c r="J66" t="s">
        <v>21</v>
      </c>
      <c r="K66" t="s">
        <v>30</v>
      </c>
      <c r="L66" t="s">
        <v>168</v>
      </c>
      <c r="M66" t="s">
        <v>53</v>
      </c>
      <c r="N66" s="2">
        <v>2702</v>
      </c>
    </row>
    <row r="67" spans="1:14" x14ac:dyDescent="0.3">
      <c r="A67" s="8">
        <v>211061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>
        <v>50475</v>
      </c>
      <c r="I67" s="9">
        <v>2.6850000000000001</v>
      </c>
      <c r="J67" t="s">
        <v>21</v>
      </c>
      <c r="K67" t="s">
        <v>30</v>
      </c>
      <c r="L67" t="s">
        <v>82</v>
      </c>
      <c r="M67" t="s">
        <v>334</v>
      </c>
      <c r="N67" s="2">
        <v>4989</v>
      </c>
    </row>
    <row r="68" spans="1:14" x14ac:dyDescent="0.3">
      <c r="A68" s="8">
        <v>211063</v>
      </c>
      <c r="B68" t="s">
        <v>335</v>
      </c>
      <c r="C68" t="s">
        <v>336</v>
      </c>
      <c r="D68" t="s">
        <v>337</v>
      </c>
      <c r="E68" t="s">
        <v>338</v>
      </c>
      <c r="F68" t="s">
        <v>339</v>
      </c>
      <c r="G68">
        <v>37421</v>
      </c>
      <c r="H68" s="1">
        <v>8143365396</v>
      </c>
      <c r="I68" s="9">
        <v>2.9889999999999999</v>
      </c>
      <c r="J68" t="s">
        <v>21</v>
      </c>
      <c r="K68" t="s">
        <v>22</v>
      </c>
      <c r="L68" t="s">
        <v>23</v>
      </c>
      <c r="M68" t="s">
        <v>334</v>
      </c>
      <c r="N68" s="2">
        <v>2305</v>
      </c>
    </row>
    <row r="69" spans="1:14" x14ac:dyDescent="0.3">
      <c r="A69" s="8">
        <v>211064</v>
      </c>
      <c r="B69" t="s">
        <v>340</v>
      </c>
      <c r="C69" t="s">
        <v>341</v>
      </c>
      <c r="D69" t="s">
        <v>342</v>
      </c>
      <c r="E69" t="s">
        <v>343</v>
      </c>
      <c r="F69" t="s">
        <v>44</v>
      </c>
      <c r="G69">
        <v>18109</v>
      </c>
      <c r="H69" s="1">
        <v>8143613159</v>
      </c>
      <c r="I69" s="9">
        <v>3.1</v>
      </c>
      <c r="J69" t="s">
        <v>100</v>
      </c>
      <c r="K69" t="s">
        <v>344</v>
      </c>
      <c r="L69" t="s">
        <v>345</v>
      </c>
      <c r="M69" t="s">
        <v>346</v>
      </c>
      <c r="N69" s="2">
        <v>5833</v>
      </c>
    </row>
    <row r="70" spans="1:14" x14ac:dyDescent="0.3">
      <c r="A70" s="8">
        <v>211065</v>
      </c>
      <c r="B70" t="s">
        <v>347</v>
      </c>
      <c r="C70" t="s">
        <v>348</v>
      </c>
      <c r="D70" t="s">
        <v>349</v>
      </c>
      <c r="E70" t="s">
        <v>350</v>
      </c>
      <c r="F70" t="s">
        <v>105</v>
      </c>
      <c r="G70">
        <v>12207</v>
      </c>
      <c r="I70" s="9">
        <v>2.3119999999999998</v>
      </c>
      <c r="J70" t="s">
        <v>100</v>
      </c>
      <c r="K70" t="s">
        <v>30</v>
      </c>
      <c r="L70" t="s">
        <v>82</v>
      </c>
      <c r="M70" t="s">
        <v>94</v>
      </c>
      <c r="N70" s="2">
        <v>2266</v>
      </c>
    </row>
    <row r="71" spans="1:14" x14ac:dyDescent="0.3">
      <c r="A71" s="8">
        <v>211066</v>
      </c>
      <c r="B71" t="s">
        <v>351</v>
      </c>
      <c r="C71" t="s">
        <v>267</v>
      </c>
      <c r="D71" t="s">
        <v>352</v>
      </c>
      <c r="E71" t="s">
        <v>353</v>
      </c>
      <c r="F71" t="s">
        <v>354</v>
      </c>
      <c r="G71">
        <v>36117</v>
      </c>
      <c r="H71" s="1">
        <v>8143359565</v>
      </c>
      <c r="I71" s="9">
        <v>1.9870000000000001</v>
      </c>
      <c r="J71" t="s">
        <v>21</v>
      </c>
      <c r="K71" t="s">
        <v>22</v>
      </c>
      <c r="L71" t="s">
        <v>23</v>
      </c>
      <c r="M71" t="s">
        <v>213</v>
      </c>
      <c r="N71" s="2">
        <v>2399</v>
      </c>
    </row>
    <row r="72" spans="1:14" x14ac:dyDescent="0.3">
      <c r="A72" s="8">
        <v>211067</v>
      </c>
      <c r="B72" t="s">
        <v>355</v>
      </c>
      <c r="C72" t="s">
        <v>356</v>
      </c>
      <c r="D72" t="s">
        <v>357</v>
      </c>
      <c r="E72" t="s">
        <v>358</v>
      </c>
      <c r="F72" t="s">
        <v>221</v>
      </c>
      <c r="G72">
        <v>44428</v>
      </c>
      <c r="H72" s="1">
        <v>8143343896</v>
      </c>
      <c r="I72" s="9">
        <v>2.681</v>
      </c>
      <c r="J72" t="s">
        <v>100</v>
      </c>
      <c r="K72" t="s">
        <v>30</v>
      </c>
      <c r="L72" t="s">
        <v>168</v>
      </c>
      <c r="M72" t="s">
        <v>53</v>
      </c>
      <c r="N72" s="2">
        <v>5843</v>
      </c>
    </row>
    <row r="73" spans="1:14" x14ac:dyDescent="0.3">
      <c r="A73" s="8">
        <v>211068</v>
      </c>
      <c r="B73" t="s">
        <v>359</v>
      </c>
      <c r="C73" t="s">
        <v>360</v>
      </c>
      <c r="D73" t="s">
        <v>361</v>
      </c>
      <c r="E73" t="s">
        <v>362</v>
      </c>
      <c r="F73" t="s">
        <v>354</v>
      </c>
      <c r="G73">
        <v>36303</v>
      </c>
      <c r="H73" s="1">
        <v>4654193558</v>
      </c>
      <c r="I73" s="9">
        <v>3.1520000000000001</v>
      </c>
      <c r="J73" t="s">
        <v>21</v>
      </c>
      <c r="K73" t="s">
        <v>30</v>
      </c>
      <c r="L73" t="s">
        <v>363</v>
      </c>
      <c r="M73" t="s">
        <v>24</v>
      </c>
      <c r="N73" s="2">
        <v>5092</v>
      </c>
    </row>
    <row r="74" spans="1:14" x14ac:dyDescent="0.3">
      <c r="A74" s="8">
        <v>211069</v>
      </c>
      <c r="B74" t="s">
        <v>364</v>
      </c>
      <c r="C74" t="s">
        <v>365</v>
      </c>
      <c r="D74" t="s">
        <v>366</v>
      </c>
      <c r="E74" t="s">
        <v>367</v>
      </c>
      <c r="F74" t="s">
        <v>368</v>
      </c>
      <c r="G74">
        <v>47901</v>
      </c>
      <c r="I74" s="9">
        <v>3.41</v>
      </c>
      <c r="J74" t="s">
        <v>100</v>
      </c>
      <c r="K74" t="s">
        <v>30</v>
      </c>
      <c r="L74" t="s">
        <v>31</v>
      </c>
      <c r="M74" t="s">
        <v>32</v>
      </c>
      <c r="N74" s="2">
        <v>4810</v>
      </c>
    </row>
    <row r="75" spans="1:14" x14ac:dyDescent="0.3">
      <c r="A75" s="8">
        <v>211070</v>
      </c>
      <c r="B75" t="s">
        <v>369</v>
      </c>
      <c r="C75" t="s">
        <v>370</v>
      </c>
      <c r="D75" t="s">
        <v>371</v>
      </c>
      <c r="E75" t="s">
        <v>372</v>
      </c>
      <c r="F75" t="s">
        <v>151</v>
      </c>
      <c r="G75">
        <v>21540</v>
      </c>
      <c r="H75" s="1">
        <v>6354595543</v>
      </c>
      <c r="I75" s="9">
        <v>3.1339999999999999</v>
      </c>
      <c r="J75" t="s">
        <v>21</v>
      </c>
      <c r="K75" t="s">
        <v>145</v>
      </c>
      <c r="L75" t="s">
        <v>146</v>
      </c>
      <c r="M75" t="s">
        <v>59</v>
      </c>
      <c r="N75" s="2">
        <v>4360</v>
      </c>
    </row>
    <row r="76" spans="1:14" x14ac:dyDescent="0.3">
      <c r="A76" s="8">
        <v>211072</v>
      </c>
      <c r="B76" t="s">
        <v>373</v>
      </c>
      <c r="C76" t="s">
        <v>374</v>
      </c>
      <c r="D76" t="s">
        <v>375</v>
      </c>
      <c r="E76" t="s">
        <v>376</v>
      </c>
      <c r="F76" t="s">
        <v>257</v>
      </c>
      <c r="G76">
        <v>90017</v>
      </c>
      <c r="I76" s="9">
        <v>2.12</v>
      </c>
      <c r="J76" t="s">
        <v>100</v>
      </c>
      <c r="K76" t="s">
        <v>30</v>
      </c>
      <c r="L76" t="s">
        <v>377</v>
      </c>
      <c r="M76" t="s">
        <v>378</v>
      </c>
      <c r="N76" s="2">
        <v>5206</v>
      </c>
    </row>
    <row r="77" spans="1:14" x14ac:dyDescent="0.3">
      <c r="A77" s="8">
        <v>211073</v>
      </c>
      <c r="B77" t="s">
        <v>379</v>
      </c>
      <c r="C77" t="s">
        <v>380</v>
      </c>
      <c r="D77" t="s">
        <v>381</v>
      </c>
      <c r="E77" t="s">
        <v>185</v>
      </c>
      <c r="F77" t="s">
        <v>105</v>
      </c>
      <c r="G77">
        <v>10016</v>
      </c>
      <c r="H77" s="1">
        <v>4196859939</v>
      </c>
      <c r="I77" s="9">
        <v>2</v>
      </c>
      <c r="J77" t="s">
        <v>21</v>
      </c>
      <c r="K77" t="s">
        <v>51</v>
      </c>
      <c r="L77" t="s">
        <v>52</v>
      </c>
      <c r="M77" t="s">
        <v>53</v>
      </c>
      <c r="N77" s="2">
        <v>4384</v>
      </c>
    </row>
    <row r="78" spans="1:14" x14ac:dyDescent="0.3">
      <c r="A78" s="8">
        <v>3220014</v>
      </c>
      <c r="B78" t="s">
        <v>382</v>
      </c>
      <c r="C78" t="s">
        <v>383</v>
      </c>
      <c r="D78" t="s">
        <v>384</v>
      </c>
      <c r="E78" t="s">
        <v>385</v>
      </c>
      <c r="F78" t="s">
        <v>57</v>
      </c>
      <c r="G78">
        <v>31201</v>
      </c>
      <c r="H78" s="1">
        <v>8148599583</v>
      </c>
      <c r="I78" s="9">
        <v>2.2400000000000002</v>
      </c>
      <c r="J78" t="s">
        <v>21</v>
      </c>
      <c r="K78" t="s">
        <v>22</v>
      </c>
      <c r="L78" t="s">
        <v>23</v>
      </c>
      <c r="M78" t="s">
        <v>213</v>
      </c>
      <c r="N78" s="2">
        <v>4261</v>
      </c>
    </row>
    <row r="79" spans="1:14" x14ac:dyDescent="0.3">
      <c r="A79" s="8">
        <v>3220015</v>
      </c>
      <c r="B79" t="s">
        <v>386</v>
      </c>
      <c r="C79" t="s">
        <v>348</v>
      </c>
      <c r="D79" t="s">
        <v>387</v>
      </c>
      <c r="E79" t="s">
        <v>388</v>
      </c>
      <c r="F79" t="s">
        <v>297</v>
      </c>
      <c r="G79">
        <v>28572</v>
      </c>
      <c r="H79" s="1" t="s">
        <v>88</v>
      </c>
      <c r="I79" s="9">
        <v>1</v>
      </c>
      <c r="J79" t="s">
        <v>21</v>
      </c>
      <c r="K79" t="s">
        <v>389</v>
      </c>
      <c r="L79" t="s">
        <v>390</v>
      </c>
      <c r="M79" t="s">
        <v>391</v>
      </c>
      <c r="N79" s="2">
        <v>3465</v>
      </c>
    </row>
    <row r="80" spans="1:14" x14ac:dyDescent="0.3">
      <c r="A80" s="8">
        <v>3220018</v>
      </c>
      <c r="B80" t="s">
        <v>392</v>
      </c>
      <c r="C80" t="s">
        <v>393</v>
      </c>
      <c r="D80" t="s">
        <v>394</v>
      </c>
      <c r="E80" t="s">
        <v>376</v>
      </c>
      <c r="F80" t="s">
        <v>257</v>
      </c>
      <c r="G80">
        <v>90017</v>
      </c>
      <c r="I80" s="9">
        <v>3.2</v>
      </c>
      <c r="J80" t="s">
        <v>21</v>
      </c>
      <c r="K80" t="s">
        <v>22</v>
      </c>
      <c r="L80" t="s">
        <v>23</v>
      </c>
      <c r="M80" t="s">
        <v>94</v>
      </c>
      <c r="N80" s="2">
        <v>2053</v>
      </c>
    </row>
    <row r="81" spans="1:15" x14ac:dyDescent="0.3">
      <c r="A81" s="8">
        <v>3220019</v>
      </c>
      <c r="B81" t="s">
        <v>395</v>
      </c>
      <c r="C81" t="s">
        <v>396</v>
      </c>
      <c r="D81" t="s">
        <v>397</v>
      </c>
      <c r="E81" t="s">
        <v>398</v>
      </c>
      <c r="F81" t="s">
        <v>305</v>
      </c>
      <c r="G81">
        <v>72058</v>
      </c>
      <c r="H81" s="1">
        <v>8148599961</v>
      </c>
      <c r="I81" s="9">
        <v>3.14</v>
      </c>
      <c r="J81" t="s">
        <v>21</v>
      </c>
      <c r="K81" t="s">
        <v>22</v>
      </c>
      <c r="L81" t="s">
        <v>23</v>
      </c>
      <c r="M81" t="s">
        <v>399</v>
      </c>
      <c r="N81" s="2">
        <v>5489</v>
      </c>
    </row>
    <row r="82" spans="1:15" x14ac:dyDescent="0.3">
      <c r="A82" s="8">
        <v>3220020</v>
      </c>
      <c r="B82" t="s">
        <v>400</v>
      </c>
      <c r="C82" t="s">
        <v>401</v>
      </c>
      <c r="D82" t="s">
        <v>402</v>
      </c>
      <c r="E82" t="s">
        <v>403</v>
      </c>
      <c r="F82" t="s">
        <v>404</v>
      </c>
      <c r="G82">
        <v>73102</v>
      </c>
      <c r="I82" s="9">
        <v>1.98</v>
      </c>
      <c r="J82" t="s">
        <v>21</v>
      </c>
      <c r="K82" t="s">
        <v>120</v>
      </c>
      <c r="L82" t="s">
        <v>121</v>
      </c>
      <c r="M82" t="s">
        <v>122</v>
      </c>
      <c r="N82" s="2">
        <v>2844</v>
      </c>
    </row>
    <row r="83" spans="1:15" x14ac:dyDescent="0.3">
      <c r="A83" s="8">
        <v>3220021</v>
      </c>
      <c r="B83" t="s">
        <v>405</v>
      </c>
      <c r="C83" t="s">
        <v>406</v>
      </c>
      <c r="D83" t="s">
        <v>407</v>
      </c>
      <c r="E83" t="s">
        <v>408</v>
      </c>
      <c r="F83" t="s">
        <v>151</v>
      </c>
      <c r="G83">
        <v>20810</v>
      </c>
      <c r="I83" s="9">
        <v>2.9</v>
      </c>
      <c r="J83" t="s">
        <v>21</v>
      </c>
      <c r="K83" t="s">
        <v>30</v>
      </c>
      <c r="L83" t="s">
        <v>31</v>
      </c>
      <c r="M83" t="s">
        <v>32</v>
      </c>
      <c r="N83" s="2">
        <v>5644</v>
      </c>
    </row>
    <row r="84" spans="1:15" x14ac:dyDescent="0.3">
      <c r="A84" s="8"/>
      <c r="I84" s="9"/>
      <c r="N84"/>
    </row>
    <row r="85" spans="1:15" x14ac:dyDescent="0.3">
      <c r="I85" s="4"/>
      <c r="J85" s="4"/>
      <c r="O85" s="4" t="s">
        <v>409</v>
      </c>
    </row>
    <row r="86" spans="1:15" x14ac:dyDescent="0.3">
      <c r="I86" s="4"/>
      <c r="J86" s="4"/>
      <c r="O86" s="4" t="s">
        <v>410</v>
      </c>
    </row>
    <row r="87" spans="1:15" x14ac:dyDescent="0.3">
      <c r="N87"/>
    </row>
    <row r="88" spans="1:15" x14ac:dyDescent="0.3">
      <c r="N88"/>
    </row>
  </sheetData>
  <dataValidations count="1">
    <dataValidation type="list" allowBlank="1" showInputMessage="1" showErrorMessage="1" sqref="A4" xr:uid="{E28FBCDF-96EA-41CF-A1DC-849826073D00}">
      <formula1>ID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8"/>
  <sheetViews>
    <sheetView tabSelected="1" zoomScale="175" zoomScaleNormal="175" workbookViewId="0">
      <selection activeCell="E6" sqref="E6"/>
    </sheetView>
  </sheetViews>
  <sheetFormatPr defaultRowHeight="14.4" x14ac:dyDescent="0.3"/>
  <cols>
    <col min="1" max="1" width="11.6640625" customWidth="1"/>
    <col min="2" max="2" width="12.5546875" bestFit="1" customWidth="1"/>
    <col min="3" max="3" width="18.6640625" bestFit="1" customWidth="1"/>
    <col min="4" max="4" width="27" customWidth="1"/>
    <col min="5" max="5" width="20.109375" customWidth="1"/>
    <col min="6" max="6" width="6.44140625" customWidth="1"/>
    <col min="7" max="7" width="9.44140625" customWidth="1"/>
    <col min="8" max="8" width="19.77734375" style="1" customWidth="1"/>
    <col min="9" max="9" width="10.33203125" bestFit="1" customWidth="1"/>
    <col min="10" max="10" width="17" bestFit="1" customWidth="1"/>
    <col min="11" max="11" width="24.5546875" bestFit="1" customWidth="1"/>
    <col min="12" max="12" width="25.33203125" bestFit="1" customWidth="1"/>
    <col min="13" max="13" width="21.109375" bestFit="1" customWidth="1"/>
    <col min="14" max="14" width="10.5546875" style="2" bestFit="1" customWidth="1"/>
    <col min="15" max="15" width="46.88671875" bestFit="1" customWidth="1"/>
  </cols>
  <sheetData>
    <row r="1" spans="1:14" x14ac:dyDescent="0.3">
      <c r="B1">
        <v>3</v>
      </c>
      <c r="C1">
        <v>9</v>
      </c>
      <c r="D1">
        <v>14</v>
      </c>
    </row>
    <row r="2" spans="1:14" x14ac:dyDescent="0.3">
      <c r="A2" s="29" t="s">
        <v>464</v>
      </c>
      <c r="B2" s="29"/>
      <c r="C2" s="29"/>
      <c r="D2" s="30"/>
      <c r="E2" s="30"/>
    </row>
    <row r="3" spans="1:14" x14ac:dyDescent="0.3">
      <c r="A3" s="31" t="s">
        <v>0</v>
      </c>
      <c r="B3" s="31" t="s">
        <v>1</v>
      </c>
      <c r="C3" s="31" t="s">
        <v>2</v>
      </c>
      <c r="D3" s="31" t="s">
        <v>411</v>
      </c>
      <c r="E3" s="31" t="s">
        <v>412</v>
      </c>
      <c r="G3" s="54"/>
    </row>
    <row r="4" spans="1:14" x14ac:dyDescent="0.3">
      <c r="A4" s="32">
        <v>211043</v>
      </c>
      <c r="B4" s="33"/>
      <c r="C4" s="33"/>
      <c r="D4" s="33"/>
      <c r="E4" s="34"/>
    </row>
    <row r="5" spans="1:14" ht="18" x14ac:dyDescent="0.35">
      <c r="B5" s="53" t="str">
        <f>IF(B4=answerss!B4,"correct","")</f>
        <v/>
      </c>
      <c r="C5" s="53" t="str">
        <f>IF(C4=answerss!C4,"correct","")</f>
        <v/>
      </c>
      <c r="D5" s="53" t="str">
        <f>IF(D4=answerss!D4,"correct","")</f>
        <v/>
      </c>
      <c r="E5" s="53" t="str">
        <f>IF(E4=answerss!E4,"correct","")</f>
        <v/>
      </c>
    </row>
    <row r="6" spans="1:14" x14ac:dyDescent="0.3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4" t="s">
        <v>9</v>
      </c>
      <c r="H6" s="5" t="s">
        <v>10</v>
      </c>
      <c r="I6" s="3" t="s">
        <v>2</v>
      </c>
      <c r="J6" s="3" t="s">
        <v>11</v>
      </c>
      <c r="K6" s="6" t="s">
        <v>12</v>
      </c>
      <c r="L6" s="6" t="s">
        <v>13</v>
      </c>
      <c r="M6" s="6" t="s">
        <v>14</v>
      </c>
      <c r="N6" s="7" t="s">
        <v>15</v>
      </c>
    </row>
    <row r="7" spans="1:14" x14ac:dyDescent="0.3">
      <c r="A7" s="8">
        <v>11112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>
        <v>53704</v>
      </c>
      <c r="I7" s="9">
        <v>3.5169999999999999</v>
      </c>
      <c r="J7" t="s">
        <v>21</v>
      </c>
      <c r="K7" t="s">
        <v>22</v>
      </c>
      <c r="L7" t="s">
        <v>23</v>
      </c>
      <c r="M7" t="s">
        <v>24</v>
      </c>
      <c r="N7" s="2">
        <v>2301</v>
      </c>
    </row>
    <row r="8" spans="1:14" x14ac:dyDescent="0.3">
      <c r="A8" s="8">
        <v>211024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>
        <v>80790</v>
      </c>
      <c r="I8" s="9">
        <v>3.7050000000000001</v>
      </c>
      <c r="J8" t="s">
        <v>21</v>
      </c>
      <c r="K8" t="s">
        <v>30</v>
      </c>
      <c r="L8" t="s">
        <v>31</v>
      </c>
      <c r="M8" t="s">
        <v>32</v>
      </c>
      <c r="N8" s="2">
        <v>4082</v>
      </c>
    </row>
    <row r="9" spans="1:14" x14ac:dyDescent="0.3">
      <c r="A9" s="8">
        <v>211027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>
        <v>55904</v>
      </c>
      <c r="H9" s="1">
        <v>8148594955</v>
      </c>
      <c r="I9" s="9">
        <v>3.794</v>
      </c>
      <c r="J9" t="s">
        <v>21</v>
      </c>
      <c r="K9" t="s">
        <v>38</v>
      </c>
      <c r="L9" t="s">
        <v>39</v>
      </c>
      <c r="M9" t="s">
        <v>32</v>
      </c>
      <c r="N9" s="2">
        <v>2374</v>
      </c>
    </row>
    <row r="10" spans="1:14" x14ac:dyDescent="0.3">
      <c r="A10" s="8">
        <v>211039</v>
      </c>
      <c r="B10" t="s">
        <v>40</v>
      </c>
      <c r="C10" t="s">
        <v>41</v>
      </c>
      <c r="D10" t="s">
        <v>42</v>
      </c>
      <c r="E10" t="s">
        <v>43</v>
      </c>
      <c r="F10" t="s">
        <v>44</v>
      </c>
      <c r="G10">
        <v>18706</v>
      </c>
      <c r="I10" s="9">
        <v>3.677</v>
      </c>
      <c r="J10" t="s">
        <v>21</v>
      </c>
      <c r="K10" t="s">
        <v>38</v>
      </c>
      <c r="L10" t="s">
        <v>45</v>
      </c>
      <c r="M10" t="s">
        <v>32</v>
      </c>
      <c r="N10" s="2">
        <v>5140</v>
      </c>
    </row>
    <row r="11" spans="1:14" x14ac:dyDescent="0.3">
      <c r="A11" s="8">
        <v>211043</v>
      </c>
      <c r="B11" t="s">
        <v>46</v>
      </c>
      <c r="C11" t="s">
        <v>47</v>
      </c>
      <c r="D11" t="s">
        <v>48</v>
      </c>
      <c r="E11" t="s">
        <v>49</v>
      </c>
      <c r="F11" t="s">
        <v>50</v>
      </c>
      <c r="G11">
        <v>63901</v>
      </c>
      <c r="H11" s="1">
        <v>8143318944</v>
      </c>
      <c r="I11" s="9">
        <v>3.5310000000000001</v>
      </c>
      <c r="J11" t="s">
        <v>21</v>
      </c>
      <c r="K11" t="s">
        <v>51</v>
      </c>
      <c r="L11" t="s">
        <v>52</v>
      </c>
      <c r="M11" t="s">
        <v>53</v>
      </c>
      <c r="N11" s="2">
        <v>3304</v>
      </c>
    </row>
    <row r="12" spans="1:14" x14ac:dyDescent="0.3">
      <c r="A12" s="8">
        <v>211044</v>
      </c>
      <c r="B12" t="s">
        <v>46</v>
      </c>
      <c r="C12" t="s">
        <v>54</v>
      </c>
      <c r="D12" t="s">
        <v>55</v>
      </c>
      <c r="E12" t="s">
        <v>56</v>
      </c>
      <c r="F12" t="s">
        <v>57</v>
      </c>
      <c r="G12">
        <v>30338</v>
      </c>
      <c r="I12" s="9">
        <v>3.5529999999999999</v>
      </c>
      <c r="J12" t="s">
        <v>21</v>
      </c>
      <c r="K12" t="s">
        <v>30</v>
      </c>
      <c r="L12" t="s">
        <v>58</v>
      </c>
      <c r="M12" t="s">
        <v>59</v>
      </c>
      <c r="N12" s="2">
        <v>3525</v>
      </c>
    </row>
    <row r="13" spans="1:14" x14ac:dyDescent="0.3">
      <c r="A13" s="8">
        <v>211056</v>
      </c>
      <c r="B13" t="s">
        <v>60</v>
      </c>
      <c r="C13" t="s">
        <v>61</v>
      </c>
      <c r="D13" t="s">
        <v>62</v>
      </c>
      <c r="E13" t="s">
        <v>63</v>
      </c>
      <c r="F13" t="s">
        <v>64</v>
      </c>
      <c r="G13">
        <v>76102</v>
      </c>
      <c r="I13" s="9">
        <v>3.5680000000000001</v>
      </c>
      <c r="J13" t="s">
        <v>21</v>
      </c>
      <c r="K13" t="s">
        <v>22</v>
      </c>
      <c r="L13" t="s">
        <v>23</v>
      </c>
      <c r="M13" t="s">
        <v>65</v>
      </c>
      <c r="N13" s="2">
        <v>4346</v>
      </c>
    </row>
    <row r="14" spans="1:14" x14ac:dyDescent="0.3">
      <c r="A14" s="8">
        <v>211059</v>
      </c>
      <c r="B14" t="s">
        <v>66</v>
      </c>
      <c r="C14" t="s">
        <v>67</v>
      </c>
      <c r="D14" t="s">
        <v>68</v>
      </c>
      <c r="E14" t="s">
        <v>63</v>
      </c>
      <c r="F14" t="s">
        <v>64</v>
      </c>
      <c r="G14">
        <v>76107</v>
      </c>
      <c r="H14" s="1">
        <v>3353889394</v>
      </c>
      <c r="I14" s="9">
        <v>3.6779999999999999</v>
      </c>
      <c r="J14" t="s">
        <v>21</v>
      </c>
      <c r="K14" t="s">
        <v>22</v>
      </c>
      <c r="L14" t="s">
        <v>23</v>
      </c>
      <c r="M14" t="s">
        <v>69</v>
      </c>
      <c r="N14" s="2">
        <v>4243</v>
      </c>
    </row>
    <row r="15" spans="1:14" x14ac:dyDescent="0.3">
      <c r="A15" s="8">
        <v>211062</v>
      </c>
      <c r="B15" t="s">
        <v>70</v>
      </c>
      <c r="C15" t="s">
        <v>71</v>
      </c>
      <c r="D15" t="s">
        <v>72</v>
      </c>
      <c r="E15" t="s">
        <v>73</v>
      </c>
      <c r="F15" t="s">
        <v>64</v>
      </c>
      <c r="G15">
        <v>77338</v>
      </c>
      <c r="H15" s="1">
        <v>8143365598</v>
      </c>
      <c r="I15" s="9">
        <v>3.6480000000000001</v>
      </c>
      <c r="J15" t="s">
        <v>21</v>
      </c>
      <c r="K15" t="s">
        <v>74</v>
      </c>
      <c r="L15" t="s">
        <v>75</v>
      </c>
      <c r="M15" t="s">
        <v>76</v>
      </c>
      <c r="N15" s="2">
        <v>2539</v>
      </c>
    </row>
    <row r="16" spans="1:14" x14ac:dyDescent="0.3">
      <c r="A16" s="8">
        <v>211071</v>
      </c>
      <c r="B16" t="s">
        <v>77</v>
      </c>
      <c r="C16" t="s">
        <v>78</v>
      </c>
      <c r="D16" t="s">
        <v>79</v>
      </c>
      <c r="E16" t="s">
        <v>80</v>
      </c>
      <c r="F16" t="s">
        <v>81</v>
      </c>
      <c r="G16">
        <v>40223</v>
      </c>
      <c r="I16" s="9">
        <v>4</v>
      </c>
      <c r="J16" t="s">
        <v>21</v>
      </c>
      <c r="K16" t="s">
        <v>30</v>
      </c>
      <c r="L16" t="s">
        <v>82</v>
      </c>
      <c r="M16" t="s">
        <v>83</v>
      </c>
      <c r="N16" s="2">
        <v>4534</v>
      </c>
    </row>
    <row r="17" spans="1:14" x14ac:dyDescent="0.3">
      <c r="A17" s="8">
        <v>3220017</v>
      </c>
      <c r="B17" t="s">
        <v>84</v>
      </c>
      <c r="C17" t="s">
        <v>85</v>
      </c>
      <c r="D17" t="s">
        <v>86</v>
      </c>
      <c r="E17" t="s">
        <v>87</v>
      </c>
      <c r="F17" t="s">
        <v>3</v>
      </c>
      <c r="G17">
        <v>83402</v>
      </c>
      <c r="H17" s="1" t="s">
        <v>88</v>
      </c>
      <c r="I17" s="9">
        <v>4</v>
      </c>
      <c r="J17" t="s">
        <v>21</v>
      </c>
      <c r="K17" t="s">
        <v>22</v>
      </c>
      <c r="L17" t="s">
        <v>23</v>
      </c>
      <c r="M17" t="s">
        <v>83</v>
      </c>
      <c r="N17" s="2">
        <v>3025</v>
      </c>
    </row>
    <row r="18" spans="1:14" x14ac:dyDescent="0.3">
      <c r="A18" s="8">
        <v>11111</v>
      </c>
      <c r="B18" t="s">
        <v>89</v>
      </c>
      <c r="C18" t="s">
        <v>90</v>
      </c>
      <c r="D18" t="s">
        <v>91</v>
      </c>
      <c r="E18" t="s">
        <v>92</v>
      </c>
      <c r="F18" t="s">
        <v>93</v>
      </c>
      <c r="G18">
        <v>21202</v>
      </c>
      <c r="I18" s="9">
        <v>2.5609999999999999</v>
      </c>
      <c r="J18" t="s">
        <v>21</v>
      </c>
      <c r="K18" t="s">
        <v>22</v>
      </c>
      <c r="L18" t="s">
        <v>23</v>
      </c>
      <c r="M18" t="s">
        <v>94</v>
      </c>
      <c r="N18" s="2">
        <v>5910</v>
      </c>
    </row>
    <row r="19" spans="1:14" x14ac:dyDescent="0.3">
      <c r="A19" s="8">
        <v>111005</v>
      </c>
      <c r="B19" t="s">
        <v>95</v>
      </c>
      <c r="C19" t="s">
        <v>96</v>
      </c>
      <c r="D19" t="s">
        <v>97</v>
      </c>
      <c r="E19" t="s">
        <v>98</v>
      </c>
      <c r="F19" t="s">
        <v>99</v>
      </c>
      <c r="G19">
        <v>64920</v>
      </c>
      <c r="I19" s="9">
        <v>2.6960000000000002</v>
      </c>
      <c r="J19" t="s">
        <v>100</v>
      </c>
      <c r="K19" t="s">
        <v>30</v>
      </c>
      <c r="L19" t="s">
        <v>31</v>
      </c>
      <c r="M19" t="s">
        <v>32</v>
      </c>
      <c r="N19" s="2">
        <v>3844</v>
      </c>
    </row>
    <row r="20" spans="1:14" x14ac:dyDescent="0.3">
      <c r="A20" s="8">
        <v>111006</v>
      </c>
      <c r="B20" t="s">
        <v>101</v>
      </c>
      <c r="C20" t="s">
        <v>102</v>
      </c>
      <c r="D20" t="s">
        <v>103</v>
      </c>
      <c r="E20" t="s">
        <v>104</v>
      </c>
      <c r="F20" t="s">
        <v>105</v>
      </c>
      <c r="G20">
        <v>11757</v>
      </c>
      <c r="I20" s="9">
        <v>3.1720000000000002</v>
      </c>
      <c r="J20" t="s">
        <v>21</v>
      </c>
      <c r="K20" t="s">
        <v>106</v>
      </c>
      <c r="L20" t="s">
        <v>107</v>
      </c>
      <c r="M20" t="s">
        <v>108</v>
      </c>
      <c r="N20" s="2">
        <v>5872</v>
      </c>
    </row>
    <row r="21" spans="1:14" x14ac:dyDescent="0.3">
      <c r="A21" s="8">
        <v>111007</v>
      </c>
      <c r="B21" t="s">
        <v>109</v>
      </c>
      <c r="C21" t="s">
        <v>110</v>
      </c>
      <c r="D21" t="s">
        <v>111</v>
      </c>
      <c r="E21" t="s">
        <v>112</v>
      </c>
      <c r="F21" t="s">
        <v>113</v>
      </c>
      <c r="G21">
        <v>97826</v>
      </c>
      <c r="H21" s="1">
        <v>8143343885</v>
      </c>
      <c r="I21" s="9">
        <v>2.9449999999999998</v>
      </c>
      <c r="J21" t="s">
        <v>21</v>
      </c>
      <c r="K21" t="s">
        <v>114</v>
      </c>
      <c r="L21" t="s">
        <v>115</v>
      </c>
      <c r="M21" t="s">
        <v>59</v>
      </c>
      <c r="N21" s="2">
        <v>5228</v>
      </c>
    </row>
    <row r="22" spans="1:14" x14ac:dyDescent="0.3">
      <c r="A22" s="8">
        <v>111008</v>
      </c>
      <c r="B22" t="s">
        <v>116</v>
      </c>
      <c r="C22" t="s">
        <v>117</v>
      </c>
      <c r="D22" t="s">
        <v>118</v>
      </c>
      <c r="E22" t="s">
        <v>119</v>
      </c>
      <c r="F22" t="s">
        <v>50</v>
      </c>
      <c r="G22">
        <v>64725</v>
      </c>
      <c r="H22" s="1">
        <v>8148591996</v>
      </c>
      <c r="I22" s="9">
        <v>1.67</v>
      </c>
      <c r="J22" t="s">
        <v>21</v>
      </c>
      <c r="K22" t="s">
        <v>120</v>
      </c>
      <c r="L22" t="s">
        <v>121</v>
      </c>
      <c r="M22" t="s">
        <v>122</v>
      </c>
      <c r="N22" s="2">
        <v>5849</v>
      </c>
    </row>
    <row r="23" spans="1:14" x14ac:dyDescent="0.3">
      <c r="A23" s="8">
        <v>111009</v>
      </c>
      <c r="B23" t="s">
        <v>123</v>
      </c>
      <c r="C23" t="s">
        <v>124</v>
      </c>
      <c r="D23" t="s">
        <v>125</v>
      </c>
      <c r="E23" t="s">
        <v>126</v>
      </c>
      <c r="F23" t="s">
        <v>127</v>
      </c>
      <c r="G23">
        <v>68982</v>
      </c>
      <c r="H23" s="1">
        <v>3194644594</v>
      </c>
      <c r="I23" s="9">
        <v>2.508</v>
      </c>
      <c r="J23" t="s">
        <v>21</v>
      </c>
      <c r="K23" t="s">
        <v>128</v>
      </c>
      <c r="L23" t="s">
        <v>129</v>
      </c>
      <c r="M23" t="s">
        <v>130</v>
      </c>
      <c r="N23" s="2">
        <v>2875</v>
      </c>
    </row>
    <row r="24" spans="1:14" x14ac:dyDescent="0.3">
      <c r="A24" s="8">
        <v>111010</v>
      </c>
      <c r="B24" t="s">
        <v>131</v>
      </c>
      <c r="C24" t="s">
        <v>132</v>
      </c>
      <c r="D24" t="s">
        <v>133</v>
      </c>
      <c r="E24" t="s">
        <v>134</v>
      </c>
      <c r="F24" t="s">
        <v>105</v>
      </c>
      <c r="G24">
        <v>12550</v>
      </c>
      <c r="I24" s="9">
        <v>3.2709999999999999</v>
      </c>
      <c r="J24" t="s">
        <v>100</v>
      </c>
      <c r="K24" t="s">
        <v>30</v>
      </c>
      <c r="L24" t="s">
        <v>31</v>
      </c>
      <c r="M24" t="s">
        <v>32</v>
      </c>
      <c r="N24" s="2">
        <v>2251</v>
      </c>
    </row>
    <row r="25" spans="1:14" x14ac:dyDescent="0.3">
      <c r="A25" s="8">
        <v>111011</v>
      </c>
      <c r="B25" t="s">
        <v>135</v>
      </c>
      <c r="C25" t="s">
        <v>136</v>
      </c>
      <c r="D25" t="s">
        <v>137</v>
      </c>
      <c r="E25" t="s">
        <v>138</v>
      </c>
      <c r="F25" t="s">
        <v>139</v>
      </c>
      <c r="G25">
        <v>32601</v>
      </c>
      <c r="I25" s="9">
        <v>2.8610000000000002</v>
      </c>
      <c r="J25" t="s">
        <v>21</v>
      </c>
      <c r="K25" t="s">
        <v>30</v>
      </c>
      <c r="L25" t="s">
        <v>140</v>
      </c>
      <c r="M25" t="s">
        <v>30</v>
      </c>
      <c r="N25" s="2">
        <v>5424</v>
      </c>
    </row>
    <row r="26" spans="1:14" x14ac:dyDescent="0.3">
      <c r="A26" s="8">
        <v>111012</v>
      </c>
      <c r="B26" t="s">
        <v>141</v>
      </c>
      <c r="C26" t="s">
        <v>142</v>
      </c>
      <c r="D26" t="s">
        <v>143</v>
      </c>
      <c r="E26" t="s">
        <v>144</v>
      </c>
      <c r="F26" t="s">
        <v>20</v>
      </c>
      <c r="G26">
        <v>53202</v>
      </c>
      <c r="H26" s="1">
        <v>8595149444</v>
      </c>
      <c r="I26" s="9">
        <v>1.9079999999999999</v>
      </c>
      <c r="J26" t="s">
        <v>21</v>
      </c>
      <c r="K26" t="s">
        <v>145</v>
      </c>
      <c r="L26" t="s">
        <v>146</v>
      </c>
      <c r="M26" t="s">
        <v>59</v>
      </c>
      <c r="N26" s="2">
        <v>4970</v>
      </c>
    </row>
    <row r="27" spans="1:14" x14ac:dyDescent="0.3">
      <c r="A27" s="8">
        <v>211013</v>
      </c>
      <c r="B27" t="s">
        <v>147</v>
      </c>
      <c r="C27" t="s">
        <v>148</v>
      </c>
      <c r="D27" t="s">
        <v>149</v>
      </c>
      <c r="E27" t="s">
        <v>150</v>
      </c>
      <c r="F27" t="s">
        <v>151</v>
      </c>
      <c r="G27">
        <v>16090</v>
      </c>
      <c r="H27" s="1" t="s">
        <v>88</v>
      </c>
      <c r="I27" s="9">
        <v>2.5539999999999998</v>
      </c>
      <c r="J27" t="s">
        <v>21</v>
      </c>
      <c r="K27" t="s">
        <v>22</v>
      </c>
      <c r="L27" t="s">
        <v>23</v>
      </c>
      <c r="M27" t="s">
        <v>152</v>
      </c>
      <c r="N27" s="2">
        <v>5487</v>
      </c>
    </row>
    <row r="28" spans="1:14" x14ac:dyDescent="0.3">
      <c r="A28" s="8">
        <v>211014</v>
      </c>
      <c r="B28" t="s">
        <v>153</v>
      </c>
      <c r="C28" t="s">
        <v>154</v>
      </c>
      <c r="D28" t="s">
        <v>155</v>
      </c>
      <c r="E28" t="s">
        <v>156</v>
      </c>
      <c r="F28" t="s">
        <v>157</v>
      </c>
      <c r="G28">
        <v>60601</v>
      </c>
      <c r="I28" s="9">
        <v>1.8</v>
      </c>
      <c r="J28" t="s">
        <v>100</v>
      </c>
      <c r="K28" t="s">
        <v>22</v>
      </c>
      <c r="L28" t="s">
        <v>23</v>
      </c>
      <c r="M28" t="s">
        <v>158</v>
      </c>
      <c r="N28" s="2">
        <v>2555</v>
      </c>
    </row>
    <row r="29" spans="1:14" x14ac:dyDescent="0.3">
      <c r="A29" s="8">
        <v>211015</v>
      </c>
      <c r="B29" t="s">
        <v>159</v>
      </c>
      <c r="C29" t="s">
        <v>160</v>
      </c>
      <c r="D29" t="s">
        <v>161</v>
      </c>
      <c r="E29" t="s">
        <v>162</v>
      </c>
      <c r="F29" t="s">
        <v>163</v>
      </c>
      <c r="G29">
        <v>70548</v>
      </c>
      <c r="I29" s="9">
        <v>2.2200000000000002</v>
      </c>
      <c r="J29" t="s">
        <v>21</v>
      </c>
      <c r="K29" t="s">
        <v>30</v>
      </c>
      <c r="L29" t="s">
        <v>58</v>
      </c>
      <c r="M29" t="s">
        <v>59</v>
      </c>
      <c r="N29" s="2">
        <v>5447</v>
      </c>
    </row>
    <row r="30" spans="1:14" x14ac:dyDescent="0.3">
      <c r="A30" s="8">
        <v>211016</v>
      </c>
      <c r="B30" t="s">
        <v>164</v>
      </c>
      <c r="C30" t="s">
        <v>165</v>
      </c>
      <c r="D30" t="s">
        <v>166</v>
      </c>
      <c r="E30" t="s">
        <v>167</v>
      </c>
      <c r="F30" t="s">
        <v>44</v>
      </c>
      <c r="G30">
        <v>17901</v>
      </c>
      <c r="I30" s="9">
        <v>2.4900000000000002</v>
      </c>
      <c r="J30" t="s">
        <v>21</v>
      </c>
      <c r="K30" t="s">
        <v>30</v>
      </c>
      <c r="L30" t="s">
        <v>168</v>
      </c>
      <c r="M30" t="s">
        <v>53</v>
      </c>
      <c r="N30" s="2">
        <v>3168</v>
      </c>
    </row>
    <row r="31" spans="1:14" x14ac:dyDescent="0.3">
      <c r="A31" s="8">
        <v>211017</v>
      </c>
      <c r="B31" t="s">
        <v>169</v>
      </c>
      <c r="C31" t="s">
        <v>170</v>
      </c>
      <c r="D31" t="s">
        <v>171</v>
      </c>
      <c r="E31" t="s">
        <v>172</v>
      </c>
      <c r="F31" t="s">
        <v>29</v>
      </c>
      <c r="G31">
        <v>70540</v>
      </c>
      <c r="H31" s="1">
        <v>8143398993</v>
      </c>
      <c r="I31" s="9">
        <v>3.0939999999999999</v>
      </c>
      <c r="J31" t="s">
        <v>21</v>
      </c>
      <c r="K31" t="s">
        <v>22</v>
      </c>
      <c r="L31" t="s">
        <v>23</v>
      </c>
      <c r="M31" t="s">
        <v>173</v>
      </c>
      <c r="N31" s="2">
        <v>2944</v>
      </c>
    </row>
    <row r="32" spans="1:14" x14ac:dyDescent="0.3">
      <c r="A32" s="8">
        <v>211018</v>
      </c>
      <c r="B32" t="s">
        <v>174</v>
      </c>
      <c r="C32" t="s">
        <v>175</v>
      </c>
      <c r="D32" t="s">
        <v>176</v>
      </c>
      <c r="E32" t="s">
        <v>177</v>
      </c>
      <c r="F32" t="s">
        <v>20</v>
      </c>
      <c r="G32">
        <v>53154</v>
      </c>
      <c r="I32" s="9">
        <v>1.9</v>
      </c>
      <c r="J32" t="s">
        <v>21</v>
      </c>
      <c r="K32" t="s">
        <v>30</v>
      </c>
      <c r="L32" t="s">
        <v>82</v>
      </c>
      <c r="M32" t="s">
        <v>94</v>
      </c>
      <c r="N32" s="2">
        <v>3944</v>
      </c>
    </row>
    <row r="33" spans="1:14" x14ac:dyDescent="0.3">
      <c r="A33" s="8">
        <v>211019</v>
      </c>
      <c r="B33" t="s">
        <v>178</v>
      </c>
      <c r="C33" t="s">
        <v>179</v>
      </c>
      <c r="D33" t="s">
        <v>180</v>
      </c>
      <c r="E33" t="s">
        <v>181</v>
      </c>
      <c r="F33" t="s">
        <v>113</v>
      </c>
      <c r="G33">
        <v>97859</v>
      </c>
      <c r="H33" s="1">
        <v>8148598444</v>
      </c>
      <c r="I33" s="9">
        <v>2.4159999999999999</v>
      </c>
      <c r="J33" t="s">
        <v>21</v>
      </c>
      <c r="K33" t="s">
        <v>120</v>
      </c>
      <c r="L33" t="s">
        <v>121</v>
      </c>
      <c r="M33" t="s">
        <v>122</v>
      </c>
      <c r="N33" s="2">
        <v>3898</v>
      </c>
    </row>
    <row r="34" spans="1:14" x14ac:dyDescent="0.3">
      <c r="A34" s="8">
        <v>211020</v>
      </c>
      <c r="B34" t="s">
        <v>182</v>
      </c>
      <c r="C34" t="s">
        <v>183</v>
      </c>
      <c r="D34" t="s">
        <v>184</v>
      </c>
      <c r="E34" t="s">
        <v>185</v>
      </c>
      <c r="F34" t="s">
        <v>105</v>
      </c>
      <c r="G34">
        <v>10022</v>
      </c>
      <c r="I34" s="9">
        <v>3.0819999999999999</v>
      </c>
      <c r="J34" t="s">
        <v>21</v>
      </c>
      <c r="K34" t="s">
        <v>145</v>
      </c>
      <c r="L34" t="s">
        <v>146</v>
      </c>
      <c r="M34" t="s">
        <v>59</v>
      </c>
      <c r="N34" s="2">
        <v>5920</v>
      </c>
    </row>
    <row r="35" spans="1:14" x14ac:dyDescent="0.3">
      <c r="A35" s="8">
        <v>211021</v>
      </c>
      <c r="B35" t="s">
        <v>186</v>
      </c>
      <c r="C35" t="s">
        <v>187</v>
      </c>
      <c r="D35" t="s">
        <v>188</v>
      </c>
      <c r="E35" t="s">
        <v>189</v>
      </c>
      <c r="F35" t="s">
        <v>190</v>
      </c>
      <c r="G35">
        <v>20706</v>
      </c>
      <c r="I35" s="9">
        <v>2.0790000000000002</v>
      </c>
      <c r="J35" t="s">
        <v>21</v>
      </c>
      <c r="K35" t="s">
        <v>106</v>
      </c>
      <c r="L35" t="s">
        <v>191</v>
      </c>
      <c r="M35" t="s">
        <v>108</v>
      </c>
      <c r="N35" s="2">
        <v>5116</v>
      </c>
    </row>
    <row r="36" spans="1:14" x14ac:dyDescent="0.3">
      <c r="A36" s="8">
        <v>211022</v>
      </c>
      <c r="B36" t="s">
        <v>192</v>
      </c>
      <c r="C36" t="s">
        <v>193</v>
      </c>
      <c r="D36" t="s">
        <v>194</v>
      </c>
      <c r="E36" t="s">
        <v>195</v>
      </c>
      <c r="F36" t="s">
        <v>151</v>
      </c>
      <c r="G36">
        <v>17540</v>
      </c>
      <c r="I36" s="9">
        <v>3.27</v>
      </c>
      <c r="J36" t="s">
        <v>21</v>
      </c>
      <c r="K36" t="s">
        <v>22</v>
      </c>
      <c r="L36" t="s">
        <v>23</v>
      </c>
      <c r="M36" t="s">
        <v>196</v>
      </c>
      <c r="N36" s="2">
        <v>4828</v>
      </c>
    </row>
    <row r="37" spans="1:14" x14ac:dyDescent="0.3">
      <c r="A37" s="8">
        <v>211023</v>
      </c>
      <c r="B37" t="s">
        <v>197</v>
      </c>
      <c r="C37" t="s">
        <v>198</v>
      </c>
      <c r="D37" t="s">
        <v>199</v>
      </c>
      <c r="E37" t="s">
        <v>200</v>
      </c>
      <c r="F37" t="s">
        <v>157</v>
      </c>
      <c r="G37">
        <v>60106</v>
      </c>
      <c r="I37" s="9">
        <v>2.8730000000000002</v>
      </c>
      <c r="J37" t="s">
        <v>21</v>
      </c>
      <c r="K37" t="s">
        <v>22</v>
      </c>
      <c r="L37" t="s">
        <v>23</v>
      </c>
      <c r="M37" t="s">
        <v>94</v>
      </c>
      <c r="N37" s="2">
        <v>2200</v>
      </c>
    </row>
    <row r="38" spans="1:14" x14ac:dyDescent="0.3">
      <c r="A38" s="8">
        <v>211025</v>
      </c>
      <c r="B38" t="s">
        <v>201</v>
      </c>
      <c r="C38" t="s">
        <v>202</v>
      </c>
      <c r="D38" t="s">
        <v>203</v>
      </c>
      <c r="E38" t="s">
        <v>204</v>
      </c>
      <c r="F38" t="s">
        <v>139</v>
      </c>
      <c r="G38">
        <v>33614</v>
      </c>
      <c r="I38" s="9">
        <v>2.9020000000000001</v>
      </c>
      <c r="J38" t="s">
        <v>100</v>
      </c>
      <c r="K38" t="s">
        <v>205</v>
      </c>
      <c r="L38" t="s">
        <v>206</v>
      </c>
      <c r="M38" t="s">
        <v>207</v>
      </c>
      <c r="N38" s="2">
        <v>2280</v>
      </c>
    </row>
    <row r="39" spans="1:14" x14ac:dyDescent="0.3">
      <c r="A39" s="8">
        <v>211026</v>
      </c>
      <c r="B39" t="s">
        <v>208</v>
      </c>
      <c r="C39" t="s">
        <v>209</v>
      </c>
      <c r="D39" t="s">
        <v>210</v>
      </c>
      <c r="E39" t="s">
        <v>211</v>
      </c>
      <c r="F39" t="s">
        <v>212</v>
      </c>
      <c r="G39">
        <v>48302</v>
      </c>
      <c r="H39" s="1">
        <v>8148595961</v>
      </c>
      <c r="I39" s="9">
        <v>2.524</v>
      </c>
      <c r="J39" t="s">
        <v>21</v>
      </c>
      <c r="K39" t="s">
        <v>22</v>
      </c>
      <c r="L39" t="s">
        <v>23</v>
      </c>
      <c r="M39" t="s">
        <v>213</v>
      </c>
      <c r="N39" s="2">
        <v>3491</v>
      </c>
    </row>
    <row r="40" spans="1:14" x14ac:dyDescent="0.3">
      <c r="A40" s="8">
        <v>211028</v>
      </c>
      <c r="B40" t="s">
        <v>214</v>
      </c>
      <c r="C40" t="s">
        <v>215</v>
      </c>
      <c r="D40" t="s">
        <v>216</v>
      </c>
      <c r="E40" t="s">
        <v>144</v>
      </c>
      <c r="F40" t="s">
        <v>20</v>
      </c>
      <c r="G40">
        <v>53210</v>
      </c>
      <c r="H40" s="1">
        <v>3195565599</v>
      </c>
      <c r="I40" s="9">
        <v>2.5619999999999998</v>
      </c>
      <c r="J40" t="s">
        <v>21</v>
      </c>
      <c r="K40" t="s">
        <v>22</v>
      </c>
      <c r="L40" t="s">
        <v>23</v>
      </c>
      <c r="M40" t="s">
        <v>213</v>
      </c>
      <c r="N40" s="2">
        <v>4364</v>
      </c>
    </row>
    <row r="41" spans="1:14" x14ac:dyDescent="0.3">
      <c r="A41" s="8">
        <v>211029</v>
      </c>
      <c r="B41" t="s">
        <v>217</v>
      </c>
      <c r="C41" t="s">
        <v>218</v>
      </c>
      <c r="D41" t="s">
        <v>219</v>
      </c>
      <c r="E41" t="s">
        <v>220</v>
      </c>
      <c r="F41" t="s">
        <v>221</v>
      </c>
      <c r="G41">
        <v>45402</v>
      </c>
      <c r="H41" s="1" t="s">
        <v>88</v>
      </c>
      <c r="I41" s="9">
        <v>2.83</v>
      </c>
      <c r="J41" t="s">
        <v>100</v>
      </c>
      <c r="K41" t="s">
        <v>22</v>
      </c>
      <c r="L41" t="s">
        <v>23</v>
      </c>
      <c r="M41" t="s">
        <v>173</v>
      </c>
      <c r="N41" s="2">
        <v>4433</v>
      </c>
    </row>
    <row r="42" spans="1:14" x14ac:dyDescent="0.3">
      <c r="A42" s="8">
        <v>211030</v>
      </c>
      <c r="B42" t="s">
        <v>222</v>
      </c>
      <c r="C42" t="s">
        <v>223</v>
      </c>
      <c r="D42" t="s">
        <v>224</v>
      </c>
      <c r="E42" t="s">
        <v>225</v>
      </c>
      <c r="F42" t="s">
        <v>37</v>
      </c>
      <c r="G42">
        <v>56062</v>
      </c>
      <c r="H42" s="1">
        <v>8143391484</v>
      </c>
      <c r="I42" s="9">
        <v>3.141</v>
      </c>
      <c r="J42" t="s">
        <v>21</v>
      </c>
      <c r="K42" t="s">
        <v>145</v>
      </c>
      <c r="L42" t="s">
        <v>146</v>
      </c>
      <c r="M42" t="s">
        <v>59</v>
      </c>
      <c r="N42" s="2">
        <v>2872</v>
      </c>
    </row>
    <row r="43" spans="1:14" x14ac:dyDescent="0.3">
      <c r="A43" s="8">
        <v>211031</v>
      </c>
      <c r="B43" t="s">
        <v>226</v>
      </c>
      <c r="C43" t="s">
        <v>227</v>
      </c>
      <c r="D43" t="s">
        <v>228</v>
      </c>
      <c r="E43" t="s">
        <v>229</v>
      </c>
      <c r="F43" t="s">
        <v>230</v>
      </c>
      <c r="G43">
        <v>98109</v>
      </c>
      <c r="H43" s="1">
        <v>8144989551</v>
      </c>
      <c r="I43" s="9">
        <v>1.84</v>
      </c>
      <c r="J43" t="s">
        <v>100</v>
      </c>
      <c r="K43" t="s">
        <v>231</v>
      </c>
      <c r="L43" t="s">
        <v>232</v>
      </c>
      <c r="M43" t="s">
        <v>233</v>
      </c>
      <c r="N43" s="2">
        <v>4768</v>
      </c>
    </row>
    <row r="44" spans="1:14" x14ac:dyDescent="0.3">
      <c r="A44" s="8">
        <v>211032</v>
      </c>
      <c r="B44" t="s">
        <v>234</v>
      </c>
      <c r="C44" t="s">
        <v>235</v>
      </c>
      <c r="D44" t="s">
        <v>236</v>
      </c>
      <c r="E44" t="s">
        <v>237</v>
      </c>
      <c r="F44" t="s">
        <v>105</v>
      </c>
      <c r="G44">
        <v>11716</v>
      </c>
      <c r="I44" s="9">
        <v>2.335</v>
      </c>
      <c r="J44" t="s">
        <v>21</v>
      </c>
      <c r="K44" t="s">
        <v>30</v>
      </c>
      <c r="L44" t="s">
        <v>31</v>
      </c>
      <c r="M44" t="s">
        <v>32</v>
      </c>
      <c r="N44" s="2">
        <v>5008</v>
      </c>
    </row>
    <row r="45" spans="1:14" x14ac:dyDescent="0.3">
      <c r="A45" s="8">
        <v>211033</v>
      </c>
      <c r="B45" t="s">
        <v>238</v>
      </c>
      <c r="C45" t="s">
        <v>239</v>
      </c>
      <c r="D45" t="s">
        <v>240</v>
      </c>
      <c r="E45" t="s">
        <v>156</v>
      </c>
      <c r="F45" t="s">
        <v>157</v>
      </c>
      <c r="G45">
        <v>60607</v>
      </c>
      <c r="H45" s="1">
        <v>3196993494</v>
      </c>
      <c r="I45" s="9">
        <v>2.9220000000000002</v>
      </c>
      <c r="J45" t="s">
        <v>21</v>
      </c>
      <c r="K45" t="s">
        <v>38</v>
      </c>
      <c r="L45" t="s">
        <v>39</v>
      </c>
      <c r="M45" t="s">
        <v>32</v>
      </c>
      <c r="N45" s="2">
        <v>3012</v>
      </c>
    </row>
    <row r="46" spans="1:14" x14ac:dyDescent="0.3">
      <c r="A46" s="8">
        <v>211034</v>
      </c>
      <c r="B46" t="s">
        <v>241</v>
      </c>
      <c r="C46" t="s">
        <v>242</v>
      </c>
      <c r="D46" t="s">
        <v>243</v>
      </c>
      <c r="E46" t="s">
        <v>244</v>
      </c>
      <c r="F46" t="s">
        <v>163</v>
      </c>
      <c r="G46">
        <v>70084</v>
      </c>
      <c r="H46" s="1">
        <v>3155659544</v>
      </c>
      <c r="I46" s="9">
        <v>1.5169999999999999</v>
      </c>
      <c r="J46" t="s">
        <v>21</v>
      </c>
      <c r="K46" t="s">
        <v>22</v>
      </c>
      <c r="L46" t="s">
        <v>23</v>
      </c>
      <c r="M46" t="s">
        <v>245</v>
      </c>
      <c r="N46" s="2">
        <v>3579</v>
      </c>
    </row>
    <row r="47" spans="1:14" x14ac:dyDescent="0.3">
      <c r="A47" s="8">
        <v>211035</v>
      </c>
      <c r="B47" t="s">
        <v>246</v>
      </c>
      <c r="C47" t="s">
        <v>247</v>
      </c>
      <c r="D47" t="s">
        <v>248</v>
      </c>
      <c r="E47" t="s">
        <v>249</v>
      </c>
      <c r="F47" t="s">
        <v>64</v>
      </c>
      <c r="G47">
        <v>77023</v>
      </c>
      <c r="I47" s="9">
        <v>2.548</v>
      </c>
      <c r="J47" t="s">
        <v>21</v>
      </c>
      <c r="K47" t="s">
        <v>30</v>
      </c>
      <c r="L47" t="s">
        <v>168</v>
      </c>
      <c r="M47" t="s">
        <v>53</v>
      </c>
      <c r="N47" s="2">
        <v>4937</v>
      </c>
    </row>
    <row r="48" spans="1:14" x14ac:dyDescent="0.3">
      <c r="A48" s="8">
        <v>211036</v>
      </c>
      <c r="B48" t="s">
        <v>250</v>
      </c>
      <c r="C48" t="s">
        <v>251</v>
      </c>
      <c r="D48" t="s">
        <v>252</v>
      </c>
      <c r="E48" t="s">
        <v>253</v>
      </c>
      <c r="F48" t="s">
        <v>57</v>
      </c>
      <c r="G48">
        <v>30062</v>
      </c>
      <c r="I48" s="9">
        <v>2.9079999999999999</v>
      </c>
      <c r="J48" t="s">
        <v>21</v>
      </c>
      <c r="K48" t="s">
        <v>22</v>
      </c>
      <c r="L48" t="s">
        <v>23</v>
      </c>
      <c r="M48" t="s">
        <v>173</v>
      </c>
      <c r="N48" s="2">
        <v>4152</v>
      </c>
    </row>
    <row r="49" spans="1:14" x14ac:dyDescent="0.3">
      <c r="A49" s="8">
        <v>211037</v>
      </c>
      <c r="B49" t="s">
        <v>254</v>
      </c>
      <c r="C49" t="s">
        <v>175</v>
      </c>
      <c r="D49" t="s">
        <v>255</v>
      </c>
      <c r="E49" t="s">
        <v>256</v>
      </c>
      <c r="F49" t="s">
        <v>257</v>
      </c>
      <c r="G49">
        <v>90245</v>
      </c>
      <c r="H49" s="1">
        <v>9659498495</v>
      </c>
      <c r="I49" s="9">
        <v>2.5169999999999999</v>
      </c>
      <c r="J49" t="s">
        <v>100</v>
      </c>
      <c r="K49" t="s">
        <v>22</v>
      </c>
      <c r="L49" t="s">
        <v>23</v>
      </c>
      <c r="M49" t="s">
        <v>94</v>
      </c>
      <c r="N49" s="2">
        <v>5391</v>
      </c>
    </row>
    <row r="50" spans="1:14" x14ac:dyDescent="0.3">
      <c r="A50" s="8">
        <v>211038</v>
      </c>
      <c r="B50" t="s">
        <v>258</v>
      </c>
      <c r="C50" t="s">
        <v>259</v>
      </c>
      <c r="D50" t="s">
        <v>260</v>
      </c>
      <c r="E50" t="s">
        <v>261</v>
      </c>
      <c r="F50" t="s">
        <v>64</v>
      </c>
      <c r="G50">
        <v>78212</v>
      </c>
      <c r="I50" s="9">
        <v>2.2130000000000001</v>
      </c>
      <c r="J50" t="s">
        <v>21</v>
      </c>
      <c r="K50" t="s">
        <v>38</v>
      </c>
      <c r="L50" t="s">
        <v>262</v>
      </c>
      <c r="M50" t="s">
        <v>32</v>
      </c>
      <c r="N50" s="2">
        <v>4838</v>
      </c>
    </row>
    <row r="51" spans="1:14" x14ac:dyDescent="0.3">
      <c r="A51" s="8">
        <v>211040</v>
      </c>
      <c r="B51" t="s">
        <v>263</v>
      </c>
      <c r="C51" t="s">
        <v>153</v>
      </c>
      <c r="D51" t="s">
        <v>264</v>
      </c>
      <c r="E51" t="s">
        <v>265</v>
      </c>
      <c r="F51" t="s">
        <v>81</v>
      </c>
      <c r="G51">
        <v>45202</v>
      </c>
      <c r="I51" s="9">
        <v>1.911</v>
      </c>
      <c r="J51" t="s">
        <v>21</v>
      </c>
      <c r="K51" t="s">
        <v>30</v>
      </c>
      <c r="L51" t="s">
        <v>82</v>
      </c>
      <c r="M51" t="s">
        <v>152</v>
      </c>
      <c r="N51" s="2">
        <v>4185</v>
      </c>
    </row>
    <row r="52" spans="1:14" x14ac:dyDescent="0.3">
      <c r="A52" s="8">
        <v>211041</v>
      </c>
      <c r="B52" t="s">
        <v>266</v>
      </c>
      <c r="C52" t="s">
        <v>267</v>
      </c>
      <c r="D52" t="s">
        <v>268</v>
      </c>
      <c r="E52" t="s">
        <v>150</v>
      </c>
      <c r="F52" t="s">
        <v>151</v>
      </c>
      <c r="G52">
        <v>16100</v>
      </c>
      <c r="H52" s="1" t="s">
        <v>88</v>
      </c>
      <c r="I52" s="9">
        <v>2.0409999999999999</v>
      </c>
      <c r="J52" t="s">
        <v>21</v>
      </c>
      <c r="K52" t="s">
        <v>38</v>
      </c>
      <c r="L52" t="s">
        <v>39</v>
      </c>
      <c r="M52" t="s">
        <v>32</v>
      </c>
      <c r="N52" s="2">
        <v>3085</v>
      </c>
    </row>
    <row r="53" spans="1:14" x14ac:dyDescent="0.3">
      <c r="A53" s="8">
        <v>211042</v>
      </c>
      <c r="B53" t="s">
        <v>269</v>
      </c>
      <c r="C53" t="s">
        <v>270</v>
      </c>
      <c r="D53" t="s">
        <v>271</v>
      </c>
      <c r="E53" t="s">
        <v>272</v>
      </c>
      <c r="F53" t="s">
        <v>273</v>
      </c>
      <c r="G53">
        <v>85040</v>
      </c>
      <c r="I53" s="9">
        <v>2.645</v>
      </c>
      <c r="J53" t="s">
        <v>100</v>
      </c>
      <c r="K53" t="s">
        <v>30</v>
      </c>
      <c r="L53" t="s">
        <v>82</v>
      </c>
      <c r="M53" t="s">
        <v>158</v>
      </c>
      <c r="N53" s="2">
        <v>5036</v>
      </c>
    </row>
    <row r="54" spans="1:14" x14ac:dyDescent="0.3">
      <c r="A54" s="8">
        <v>211045</v>
      </c>
      <c r="B54" t="s">
        <v>274</v>
      </c>
      <c r="C54" t="s">
        <v>275</v>
      </c>
      <c r="D54" t="s">
        <v>276</v>
      </c>
      <c r="E54" t="s">
        <v>277</v>
      </c>
      <c r="F54" t="s">
        <v>105</v>
      </c>
      <c r="G54">
        <v>11729</v>
      </c>
      <c r="H54" s="1">
        <v>8148594498</v>
      </c>
      <c r="I54" s="9">
        <v>2.2000000000000002</v>
      </c>
      <c r="J54" t="s">
        <v>21</v>
      </c>
      <c r="K54" t="s">
        <v>22</v>
      </c>
      <c r="L54" t="s">
        <v>23</v>
      </c>
      <c r="M54" t="s">
        <v>94</v>
      </c>
      <c r="N54" s="2">
        <v>4140</v>
      </c>
    </row>
    <row r="55" spans="1:14" x14ac:dyDescent="0.3">
      <c r="A55" s="8">
        <v>211046</v>
      </c>
      <c r="B55" t="s">
        <v>278</v>
      </c>
      <c r="C55" t="s">
        <v>279</v>
      </c>
      <c r="D55" t="s">
        <v>280</v>
      </c>
      <c r="E55" t="s">
        <v>281</v>
      </c>
      <c r="F55" t="s">
        <v>221</v>
      </c>
      <c r="G55">
        <v>44124</v>
      </c>
      <c r="H55" s="1">
        <v>8494193981</v>
      </c>
      <c r="I55" s="9">
        <v>2.367</v>
      </c>
      <c r="J55" t="s">
        <v>21</v>
      </c>
      <c r="K55" t="s">
        <v>22</v>
      </c>
      <c r="L55" t="s">
        <v>23</v>
      </c>
      <c r="M55" t="s">
        <v>152</v>
      </c>
      <c r="N55" s="2">
        <v>3163</v>
      </c>
    </row>
    <row r="56" spans="1:14" x14ac:dyDescent="0.3">
      <c r="A56" s="8">
        <v>211047</v>
      </c>
      <c r="B56" t="s">
        <v>282</v>
      </c>
      <c r="C56" t="s">
        <v>283</v>
      </c>
      <c r="D56" t="s">
        <v>284</v>
      </c>
      <c r="E56" t="s">
        <v>285</v>
      </c>
      <c r="F56" t="s">
        <v>44</v>
      </c>
      <c r="G56">
        <v>15044</v>
      </c>
      <c r="H56" s="1">
        <v>8143334616</v>
      </c>
      <c r="I56" s="9">
        <v>1.7230000000000001</v>
      </c>
      <c r="J56" t="s">
        <v>21</v>
      </c>
      <c r="K56" t="s">
        <v>145</v>
      </c>
      <c r="L56" t="s">
        <v>146</v>
      </c>
      <c r="M56" t="s">
        <v>59</v>
      </c>
      <c r="N56" s="2">
        <v>5539</v>
      </c>
    </row>
    <row r="57" spans="1:14" x14ac:dyDescent="0.3">
      <c r="A57" s="8">
        <v>211048</v>
      </c>
      <c r="B57" t="s">
        <v>286</v>
      </c>
      <c r="C57" t="s">
        <v>287</v>
      </c>
      <c r="D57" t="s">
        <v>288</v>
      </c>
      <c r="E57" t="s">
        <v>144</v>
      </c>
      <c r="F57" t="s">
        <v>20</v>
      </c>
      <c r="G57">
        <v>53233</v>
      </c>
      <c r="I57" s="9">
        <v>1.9890000000000001</v>
      </c>
      <c r="J57" t="s">
        <v>100</v>
      </c>
      <c r="K57" t="s">
        <v>30</v>
      </c>
      <c r="L57" t="s">
        <v>140</v>
      </c>
      <c r="M57" t="s">
        <v>30</v>
      </c>
      <c r="N57" s="2">
        <v>4395</v>
      </c>
    </row>
    <row r="58" spans="1:14" x14ac:dyDescent="0.3">
      <c r="A58" s="8">
        <v>211049</v>
      </c>
      <c r="B58" t="s">
        <v>289</v>
      </c>
      <c r="C58" t="s">
        <v>290</v>
      </c>
      <c r="D58" t="s">
        <v>291</v>
      </c>
      <c r="E58" t="s">
        <v>292</v>
      </c>
      <c r="F58" t="s">
        <v>257</v>
      </c>
      <c r="G58">
        <v>94104</v>
      </c>
      <c r="I58" s="9">
        <v>2</v>
      </c>
      <c r="J58" t="s">
        <v>21</v>
      </c>
      <c r="K58" t="s">
        <v>30</v>
      </c>
      <c r="L58" t="s">
        <v>58</v>
      </c>
      <c r="M58" t="s">
        <v>59</v>
      </c>
      <c r="N58" s="2">
        <v>3500</v>
      </c>
    </row>
    <row r="59" spans="1:14" x14ac:dyDescent="0.3">
      <c r="A59" s="8">
        <v>211050</v>
      </c>
      <c r="B59" t="s">
        <v>293</v>
      </c>
      <c r="C59" t="s">
        <v>294</v>
      </c>
      <c r="D59" t="s">
        <v>295</v>
      </c>
      <c r="E59" t="s">
        <v>296</v>
      </c>
      <c r="F59" t="s">
        <v>297</v>
      </c>
      <c r="G59">
        <v>27514</v>
      </c>
      <c r="H59" s="1">
        <v>8143439986</v>
      </c>
      <c r="I59" s="9">
        <v>2.5910000000000002</v>
      </c>
      <c r="J59" t="s">
        <v>21</v>
      </c>
      <c r="K59" t="s">
        <v>22</v>
      </c>
      <c r="L59" t="s">
        <v>23</v>
      </c>
      <c r="M59" t="s">
        <v>173</v>
      </c>
      <c r="N59" s="2">
        <v>3742</v>
      </c>
    </row>
    <row r="60" spans="1:14" x14ac:dyDescent="0.3">
      <c r="A60" s="8">
        <v>211051</v>
      </c>
      <c r="B60" t="s">
        <v>298</v>
      </c>
      <c r="C60" t="s">
        <v>299</v>
      </c>
      <c r="D60" t="s">
        <v>300</v>
      </c>
      <c r="E60" t="s">
        <v>229</v>
      </c>
      <c r="F60" t="s">
        <v>230</v>
      </c>
      <c r="G60">
        <v>98109</v>
      </c>
      <c r="I60" s="9">
        <v>2.274</v>
      </c>
      <c r="J60" t="s">
        <v>21</v>
      </c>
      <c r="K60" t="s">
        <v>30</v>
      </c>
      <c r="L60" t="s">
        <v>140</v>
      </c>
      <c r="M60" t="s">
        <v>30</v>
      </c>
      <c r="N60" s="2">
        <v>2341</v>
      </c>
    </row>
    <row r="61" spans="1:14" x14ac:dyDescent="0.3">
      <c r="A61" s="8">
        <v>211052</v>
      </c>
      <c r="B61" t="s">
        <v>301</v>
      </c>
      <c r="C61" t="s">
        <v>302</v>
      </c>
      <c r="D61" t="s">
        <v>303</v>
      </c>
      <c r="E61" t="s">
        <v>304</v>
      </c>
      <c r="F61" t="s">
        <v>305</v>
      </c>
      <c r="G61">
        <v>72201</v>
      </c>
      <c r="H61" s="1" t="s">
        <v>88</v>
      </c>
      <c r="I61" s="9">
        <v>1.7889999999999999</v>
      </c>
      <c r="J61" t="s">
        <v>21</v>
      </c>
      <c r="K61" t="s">
        <v>51</v>
      </c>
      <c r="L61" t="s">
        <v>52</v>
      </c>
      <c r="M61" t="s">
        <v>53</v>
      </c>
      <c r="N61" s="2">
        <v>4045</v>
      </c>
    </row>
    <row r="62" spans="1:14" x14ac:dyDescent="0.3">
      <c r="A62" s="8">
        <v>211053</v>
      </c>
      <c r="B62" t="s">
        <v>306</v>
      </c>
      <c r="C62" t="s">
        <v>307</v>
      </c>
      <c r="D62" t="s">
        <v>308</v>
      </c>
      <c r="E62" t="s">
        <v>309</v>
      </c>
      <c r="F62" t="s">
        <v>310</v>
      </c>
      <c r="G62">
        <v>25510</v>
      </c>
      <c r="I62" s="9">
        <v>3.2759999999999998</v>
      </c>
      <c r="J62" t="s">
        <v>21</v>
      </c>
      <c r="K62" t="s">
        <v>38</v>
      </c>
      <c r="L62" t="s">
        <v>39</v>
      </c>
      <c r="M62" t="s">
        <v>32</v>
      </c>
      <c r="N62" s="2">
        <v>3905</v>
      </c>
    </row>
    <row r="63" spans="1:14" x14ac:dyDescent="0.3">
      <c r="A63" s="8">
        <v>211054</v>
      </c>
      <c r="B63" t="s">
        <v>311</v>
      </c>
      <c r="C63" t="s">
        <v>312</v>
      </c>
      <c r="D63" t="s">
        <v>313</v>
      </c>
      <c r="E63" t="s">
        <v>314</v>
      </c>
      <c r="F63" t="s">
        <v>315</v>
      </c>
      <c r="G63">
        <v>58735</v>
      </c>
      <c r="H63" s="1">
        <v>8148459544</v>
      </c>
      <c r="I63" s="9">
        <v>2.6909999999999998</v>
      </c>
      <c r="J63" t="s">
        <v>100</v>
      </c>
      <c r="K63" t="s">
        <v>22</v>
      </c>
      <c r="L63" t="s">
        <v>23</v>
      </c>
      <c r="M63" t="s">
        <v>316</v>
      </c>
      <c r="N63" s="2">
        <v>4636</v>
      </c>
    </row>
    <row r="64" spans="1:14" x14ac:dyDescent="0.3">
      <c r="A64" s="8">
        <v>211055</v>
      </c>
      <c r="B64" t="s">
        <v>317</v>
      </c>
      <c r="C64" t="s">
        <v>318</v>
      </c>
      <c r="D64" t="s">
        <v>319</v>
      </c>
      <c r="E64" t="s">
        <v>320</v>
      </c>
      <c r="F64" t="s">
        <v>321</v>
      </c>
      <c r="G64">
        <v>59601</v>
      </c>
      <c r="H64" s="1">
        <v>3198448445</v>
      </c>
      <c r="I64" s="9">
        <v>2.1</v>
      </c>
      <c r="J64" t="s">
        <v>21</v>
      </c>
      <c r="K64" t="s">
        <v>51</v>
      </c>
      <c r="L64" t="s">
        <v>52</v>
      </c>
      <c r="M64" t="s">
        <v>53</v>
      </c>
      <c r="N64" s="2">
        <v>3715</v>
      </c>
    </row>
    <row r="65" spans="1:14" x14ac:dyDescent="0.3">
      <c r="A65" s="8">
        <v>211057</v>
      </c>
      <c r="B65" t="s">
        <v>322</v>
      </c>
      <c r="C65" t="s">
        <v>323</v>
      </c>
      <c r="D65" t="s">
        <v>324</v>
      </c>
      <c r="E65" t="s">
        <v>185</v>
      </c>
      <c r="F65" t="s">
        <v>105</v>
      </c>
      <c r="G65">
        <v>10013</v>
      </c>
      <c r="H65" s="1">
        <v>3195953199</v>
      </c>
      <c r="I65" s="9">
        <v>2.8170000000000002</v>
      </c>
      <c r="J65" t="s">
        <v>21</v>
      </c>
      <c r="K65" t="s">
        <v>22</v>
      </c>
      <c r="L65" t="s">
        <v>23</v>
      </c>
      <c r="M65" t="s">
        <v>94</v>
      </c>
      <c r="N65" s="2">
        <v>5206</v>
      </c>
    </row>
    <row r="66" spans="1:14" x14ac:dyDescent="0.3">
      <c r="A66" s="8">
        <v>211058</v>
      </c>
      <c r="B66" t="s">
        <v>325</v>
      </c>
      <c r="C66" t="s">
        <v>326</v>
      </c>
      <c r="D66" t="s">
        <v>327</v>
      </c>
      <c r="E66" t="s">
        <v>328</v>
      </c>
      <c r="F66" t="s">
        <v>64</v>
      </c>
      <c r="G66">
        <v>75074</v>
      </c>
      <c r="I66" s="9">
        <v>2.2000000000000002</v>
      </c>
      <c r="J66" t="s">
        <v>21</v>
      </c>
      <c r="K66" t="s">
        <v>30</v>
      </c>
      <c r="L66" t="s">
        <v>168</v>
      </c>
      <c r="M66" t="s">
        <v>53</v>
      </c>
      <c r="N66" s="2">
        <v>2702</v>
      </c>
    </row>
    <row r="67" spans="1:14" x14ac:dyDescent="0.3">
      <c r="A67" s="8">
        <v>211061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>
        <v>50475</v>
      </c>
      <c r="I67" s="9">
        <v>2.6850000000000001</v>
      </c>
      <c r="J67" t="s">
        <v>21</v>
      </c>
      <c r="K67" t="s">
        <v>30</v>
      </c>
      <c r="L67" t="s">
        <v>82</v>
      </c>
      <c r="M67" t="s">
        <v>334</v>
      </c>
      <c r="N67" s="2">
        <v>4989</v>
      </c>
    </row>
    <row r="68" spans="1:14" x14ac:dyDescent="0.3">
      <c r="A68" s="8">
        <v>211063</v>
      </c>
      <c r="B68" t="s">
        <v>335</v>
      </c>
      <c r="C68" t="s">
        <v>336</v>
      </c>
      <c r="D68" t="s">
        <v>337</v>
      </c>
      <c r="E68" t="s">
        <v>338</v>
      </c>
      <c r="F68" t="s">
        <v>339</v>
      </c>
      <c r="G68">
        <v>37421</v>
      </c>
      <c r="H68" s="1">
        <v>8143365396</v>
      </c>
      <c r="I68" s="9">
        <v>2.9889999999999999</v>
      </c>
      <c r="J68" t="s">
        <v>21</v>
      </c>
      <c r="K68" t="s">
        <v>22</v>
      </c>
      <c r="L68" t="s">
        <v>23</v>
      </c>
      <c r="M68" t="s">
        <v>334</v>
      </c>
      <c r="N68" s="2">
        <v>2305</v>
      </c>
    </row>
    <row r="69" spans="1:14" x14ac:dyDescent="0.3">
      <c r="A69" s="8">
        <v>211064</v>
      </c>
      <c r="B69" t="s">
        <v>340</v>
      </c>
      <c r="C69" t="s">
        <v>341</v>
      </c>
      <c r="D69" t="s">
        <v>342</v>
      </c>
      <c r="E69" t="s">
        <v>343</v>
      </c>
      <c r="F69" t="s">
        <v>44</v>
      </c>
      <c r="G69">
        <v>18109</v>
      </c>
      <c r="H69" s="1">
        <v>8143613159</v>
      </c>
      <c r="I69" s="9">
        <v>3.1</v>
      </c>
      <c r="J69" t="s">
        <v>100</v>
      </c>
      <c r="K69" t="s">
        <v>344</v>
      </c>
      <c r="L69" t="s">
        <v>345</v>
      </c>
      <c r="M69" t="s">
        <v>346</v>
      </c>
      <c r="N69" s="2">
        <v>5833</v>
      </c>
    </row>
    <row r="70" spans="1:14" x14ac:dyDescent="0.3">
      <c r="A70" s="8">
        <v>211065</v>
      </c>
      <c r="B70" t="s">
        <v>347</v>
      </c>
      <c r="C70" t="s">
        <v>348</v>
      </c>
      <c r="D70" t="s">
        <v>349</v>
      </c>
      <c r="E70" t="s">
        <v>350</v>
      </c>
      <c r="F70" t="s">
        <v>105</v>
      </c>
      <c r="G70">
        <v>12207</v>
      </c>
      <c r="I70" s="9">
        <v>2.3119999999999998</v>
      </c>
      <c r="J70" t="s">
        <v>100</v>
      </c>
      <c r="K70" t="s">
        <v>30</v>
      </c>
      <c r="L70" t="s">
        <v>82</v>
      </c>
      <c r="M70" t="s">
        <v>94</v>
      </c>
      <c r="N70" s="2">
        <v>2266</v>
      </c>
    </row>
    <row r="71" spans="1:14" x14ac:dyDescent="0.3">
      <c r="A71" s="8">
        <v>211066</v>
      </c>
      <c r="B71" t="s">
        <v>351</v>
      </c>
      <c r="C71" t="s">
        <v>267</v>
      </c>
      <c r="D71" t="s">
        <v>352</v>
      </c>
      <c r="E71" t="s">
        <v>353</v>
      </c>
      <c r="F71" t="s">
        <v>354</v>
      </c>
      <c r="G71">
        <v>36117</v>
      </c>
      <c r="H71" s="1">
        <v>8143359565</v>
      </c>
      <c r="I71" s="9">
        <v>1.9870000000000001</v>
      </c>
      <c r="J71" t="s">
        <v>21</v>
      </c>
      <c r="K71" t="s">
        <v>22</v>
      </c>
      <c r="L71" t="s">
        <v>23</v>
      </c>
      <c r="M71" t="s">
        <v>213</v>
      </c>
      <c r="N71" s="2">
        <v>2399</v>
      </c>
    </row>
    <row r="72" spans="1:14" x14ac:dyDescent="0.3">
      <c r="A72" s="8">
        <v>211067</v>
      </c>
      <c r="B72" t="s">
        <v>355</v>
      </c>
      <c r="C72" t="s">
        <v>356</v>
      </c>
      <c r="D72" t="s">
        <v>357</v>
      </c>
      <c r="E72" t="s">
        <v>358</v>
      </c>
      <c r="F72" t="s">
        <v>221</v>
      </c>
      <c r="G72">
        <v>44428</v>
      </c>
      <c r="H72" s="1">
        <v>8143343896</v>
      </c>
      <c r="I72" s="9">
        <v>2.681</v>
      </c>
      <c r="J72" t="s">
        <v>100</v>
      </c>
      <c r="K72" t="s">
        <v>30</v>
      </c>
      <c r="L72" t="s">
        <v>168</v>
      </c>
      <c r="M72" t="s">
        <v>53</v>
      </c>
      <c r="N72" s="2">
        <v>5843</v>
      </c>
    </row>
    <row r="73" spans="1:14" x14ac:dyDescent="0.3">
      <c r="A73" s="8">
        <v>211068</v>
      </c>
      <c r="B73" t="s">
        <v>359</v>
      </c>
      <c r="C73" t="s">
        <v>360</v>
      </c>
      <c r="D73" t="s">
        <v>361</v>
      </c>
      <c r="E73" t="s">
        <v>362</v>
      </c>
      <c r="F73" t="s">
        <v>354</v>
      </c>
      <c r="G73">
        <v>36303</v>
      </c>
      <c r="H73" s="1">
        <v>4654193558</v>
      </c>
      <c r="I73" s="9">
        <v>3.1520000000000001</v>
      </c>
      <c r="J73" t="s">
        <v>21</v>
      </c>
      <c r="K73" t="s">
        <v>30</v>
      </c>
      <c r="L73" t="s">
        <v>363</v>
      </c>
      <c r="M73" t="s">
        <v>24</v>
      </c>
      <c r="N73" s="2">
        <v>5092</v>
      </c>
    </row>
    <row r="74" spans="1:14" x14ac:dyDescent="0.3">
      <c r="A74" s="8">
        <v>211069</v>
      </c>
      <c r="B74" t="s">
        <v>364</v>
      </c>
      <c r="C74" t="s">
        <v>365</v>
      </c>
      <c r="D74" t="s">
        <v>366</v>
      </c>
      <c r="E74" t="s">
        <v>367</v>
      </c>
      <c r="F74" t="s">
        <v>368</v>
      </c>
      <c r="G74">
        <v>47901</v>
      </c>
      <c r="I74" s="9">
        <v>3.41</v>
      </c>
      <c r="J74" t="s">
        <v>100</v>
      </c>
      <c r="K74" t="s">
        <v>30</v>
      </c>
      <c r="L74" t="s">
        <v>31</v>
      </c>
      <c r="M74" t="s">
        <v>32</v>
      </c>
      <c r="N74" s="2">
        <v>4810</v>
      </c>
    </row>
    <row r="75" spans="1:14" x14ac:dyDescent="0.3">
      <c r="A75" s="8">
        <v>211070</v>
      </c>
      <c r="B75" t="s">
        <v>369</v>
      </c>
      <c r="C75" t="s">
        <v>370</v>
      </c>
      <c r="D75" t="s">
        <v>371</v>
      </c>
      <c r="E75" t="s">
        <v>372</v>
      </c>
      <c r="F75" t="s">
        <v>151</v>
      </c>
      <c r="G75">
        <v>21540</v>
      </c>
      <c r="H75" s="1">
        <v>6354595543</v>
      </c>
      <c r="I75" s="9">
        <v>3.1339999999999999</v>
      </c>
      <c r="J75" t="s">
        <v>21</v>
      </c>
      <c r="K75" t="s">
        <v>145</v>
      </c>
      <c r="L75" t="s">
        <v>146</v>
      </c>
      <c r="M75" t="s">
        <v>59</v>
      </c>
      <c r="N75" s="2">
        <v>4360</v>
      </c>
    </row>
    <row r="76" spans="1:14" x14ac:dyDescent="0.3">
      <c r="A76" s="8">
        <v>211072</v>
      </c>
      <c r="B76" t="s">
        <v>373</v>
      </c>
      <c r="C76" t="s">
        <v>374</v>
      </c>
      <c r="D76" t="s">
        <v>375</v>
      </c>
      <c r="E76" t="s">
        <v>376</v>
      </c>
      <c r="F76" t="s">
        <v>257</v>
      </c>
      <c r="G76">
        <v>90017</v>
      </c>
      <c r="I76" s="9">
        <v>2.12</v>
      </c>
      <c r="J76" t="s">
        <v>100</v>
      </c>
      <c r="K76" t="s">
        <v>30</v>
      </c>
      <c r="L76" t="s">
        <v>377</v>
      </c>
      <c r="M76" t="s">
        <v>378</v>
      </c>
      <c r="N76" s="2">
        <v>5206</v>
      </c>
    </row>
    <row r="77" spans="1:14" x14ac:dyDescent="0.3">
      <c r="A77" s="8">
        <v>211073</v>
      </c>
      <c r="B77" t="s">
        <v>379</v>
      </c>
      <c r="C77" t="s">
        <v>380</v>
      </c>
      <c r="D77" t="s">
        <v>381</v>
      </c>
      <c r="E77" t="s">
        <v>185</v>
      </c>
      <c r="F77" t="s">
        <v>105</v>
      </c>
      <c r="G77">
        <v>10016</v>
      </c>
      <c r="H77" s="1">
        <v>4196859939</v>
      </c>
      <c r="I77" s="9">
        <v>2</v>
      </c>
      <c r="J77" t="s">
        <v>21</v>
      </c>
      <c r="K77" t="s">
        <v>51</v>
      </c>
      <c r="L77" t="s">
        <v>52</v>
      </c>
      <c r="M77" t="s">
        <v>53</v>
      </c>
      <c r="N77" s="2">
        <v>4384</v>
      </c>
    </row>
    <row r="78" spans="1:14" x14ac:dyDescent="0.3">
      <c r="A78" s="8">
        <v>3220014</v>
      </c>
      <c r="B78" t="s">
        <v>382</v>
      </c>
      <c r="C78" t="s">
        <v>383</v>
      </c>
      <c r="D78" t="s">
        <v>384</v>
      </c>
      <c r="E78" t="s">
        <v>385</v>
      </c>
      <c r="F78" t="s">
        <v>57</v>
      </c>
      <c r="G78">
        <v>31201</v>
      </c>
      <c r="H78" s="1">
        <v>8148599583</v>
      </c>
      <c r="I78" s="9">
        <v>2.2400000000000002</v>
      </c>
      <c r="J78" t="s">
        <v>21</v>
      </c>
      <c r="K78" t="s">
        <v>22</v>
      </c>
      <c r="L78" t="s">
        <v>23</v>
      </c>
      <c r="M78" t="s">
        <v>213</v>
      </c>
      <c r="N78" s="2">
        <v>4261</v>
      </c>
    </row>
    <row r="79" spans="1:14" x14ac:dyDescent="0.3">
      <c r="A79" s="8">
        <v>3220015</v>
      </c>
      <c r="B79" t="s">
        <v>386</v>
      </c>
      <c r="C79" t="s">
        <v>348</v>
      </c>
      <c r="D79" t="s">
        <v>387</v>
      </c>
      <c r="E79" t="s">
        <v>388</v>
      </c>
      <c r="F79" t="s">
        <v>297</v>
      </c>
      <c r="G79">
        <v>28572</v>
      </c>
      <c r="H79" s="1" t="s">
        <v>88</v>
      </c>
      <c r="I79" s="9">
        <v>1</v>
      </c>
      <c r="J79" t="s">
        <v>21</v>
      </c>
      <c r="K79" t="s">
        <v>389</v>
      </c>
      <c r="L79" t="s">
        <v>390</v>
      </c>
      <c r="M79" t="s">
        <v>391</v>
      </c>
      <c r="N79" s="2">
        <v>3465</v>
      </c>
    </row>
    <row r="80" spans="1:14" x14ac:dyDescent="0.3">
      <c r="A80" s="8">
        <v>3220018</v>
      </c>
      <c r="B80" t="s">
        <v>392</v>
      </c>
      <c r="C80" t="s">
        <v>393</v>
      </c>
      <c r="D80" t="s">
        <v>394</v>
      </c>
      <c r="E80" t="s">
        <v>376</v>
      </c>
      <c r="F80" t="s">
        <v>257</v>
      </c>
      <c r="G80">
        <v>90017</v>
      </c>
      <c r="I80" s="9">
        <v>3.2</v>
      </c>
      <c r="J80" t="s">
        <v>21</v>
      </c>
      <c r="K80" t="s">
        <v>22</v>
      </c>
      <c r="L80" t="s">
        <v>23</v>
      </c>
      <c r="M80" t="s">
        <v>94</v>
      </c>
      <c r="N80" s="2">
        <v>2053</v>
      </c>
    </row>
    <row r="81" spans="1:15" x14ac:dyDescent="0.3">
      <c r="A81" s="8">
        <v>3220019</v>
      </c>
      <c r="B81" t="s">
        <v>395</v>
      </c>
      <c r="C81" t="s">
        <v>396</v>
      </c>
      <c r="D81" t="s">
        <v>397</v>
      </c>
      <c r="E81" t="s">
        <v>398</v>
      </c>
      <c r="F81" t="s">
        <v>305</v>
      </c>
      <c r="G81">
        <v>72058</v>
      </c>
      <c r="H81" s="1">
        <v>8148599961</v>
      </c>
      <c r="I81" s="9">
        <v>3.14</v>
      </c>
      <c r="J81" t="s">
        <v>21</v>
      </c>
      <c r="K81" t="s">
        <v>22</v>
      </c>
      <c r="L81" t="s">
        <v>23</v>
      </c>
      <c r="M81" t="s">
        <v>399</v>
      </c>
      <c r="N81" s="2">
        <v>5489</v>
      </c>
    </row>
    <row r="82" spans="1:15" x14ac:dyDescent="0.3">
      <c r="A82" s="8">
        <v>3220020</v>
      </c>
      <c r="B82" t="s">
        <v>400</v>
      </c>
      <c r="C82" t="s">
        <v>401</v>
      </c>
      <c r="D82" t="s">
        <v>402</v>
      </c>
      <c r="E82" t="s">
        <v>403</v>
      </c>
      <c r="F82" t="s">
        <v>404</v>
      </c>
      <c r="G82">
        <v>73102</v>
      </c>
      <c r="I82" s="9">
        <v>1.98</v>
      </c>
      <c r="J82" t="s">
        <v>21</v>
      </c>
      <c r="K82" t="s">
        <v>120</v>
      </c>
      <c r="L82" t="s">
        <v>121</v>
      </c>
      <c r="M82" t="s">
        <v>122</v>
      </c>
      <c r="N82" s="2">
        <v>2844</v>
      </c>
    </row>
    <row r="83" spans="1:15" x14ac:dyDescent="0.3">
      <c r="A83" s="8">
        <v>3220021</v>
      </c>
      <c r="B83" t="s">
        <v>405</v>
      </c>
      <c r="C83" t="s">
        <v>406</v>
      </c>
      <c r="D83" t="s">
        <v>407</v>
      </c>
      <c r="E83" t="s">
        <v>408</v>
      </c>
      <c r="F83" t="s">
        <v>151</v>
      </c>
      <c r="G83">
        <v>20810</v>
      </c>
      <c r="I83" s="9">
        <v>2.9</v>
      </c>
      <c r="J83" t="s">
        <v>21</v>
      </c>
      <c r="K83" t="s">
        <v>30</v>
      </c>
      <c r="L83" t="s">
        <v>31</v>
      </c>
      <c r="M83" t="s">
        <v>32</v>
      </c>
      <c r="N83" s="2">
        <v>5644</v>
      </c>
    </row>
    <row r="84" spans="1:15" x14ac:dyDescent="0.3">
      <c r="A84" s="8"/>
      <c r="I84" s="9"/>
      <c r="N84"/>
    </row>
    <row r="85" spans="1:15" x14ac:dyDescent="0.3">
      <c r="I85" s="4"/>
      <c r="J85" s="4"/>
      <c r="O85" s="4" t="s">
        <v>409</v>
      </c>
    </row>
    <row r="86" spans="1:15" x14ac:dyDescent="0.3">
      <c r="I86" s="4"/>
      <c r="J86" s="4"/>
      <c r="O86" s="4" t="s">
        <v>410</v>
      </c>
    </row>
    <row r="87" spans="1:15" x14ac:dyDescent="0.3">
      <c r="N87"/>
    </row>
    <row r="88" spans="1:15" x14ac:dyDescent="0.3">
      <c r="N88"/>
    </row>
  </sheetData>
  <conditionalFormatting sqref="B5:E5">
    <cfRule type="cellIs" dxfId="1" priority="1" operator="equal">
      <formula>"correct"</formula>
    </cfRule>
  </conditionalFormatting>
  <dataValidations count="1">
    <dataValidation type="list" allowBlank="1" showInputMessage="1" showErrorMessage="1" sqref="A4" xr:uid="{A411E1C3-02F6-49D5-873D-8F9E8A0ADFD5}">
      <formula1>ID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1"/>
  <sheetViews>
    <sheetView workbookViewId="0">
      <selection activeCell="L14" sqref="L14"/>
    </sheetView>
  </sheetViews>
  <sheetFormatPr defaultRowHeight="14.4" x14ac:dyDescent="0.3"/>
  <cols>
    <col min="1" max="1" width="28.33203125" bestFit="1" customWidth="1"/>
    <col min="2" max="2" width="5.88671875" bestFit="1" customWidth="1"/>
    <col min="3" max="3" width="8.88671875" bestFit="1" customWidth="1"/>
    <col min="4" max="4" width="12.109375" bestFit="1" customWidth="1"/>
    <col min="5" max="5" width="26.33203125" bestFit="1" customWidth="1"/>
    <col min="6" max="6" width="10.6640625" customWidth="1"/>
    <col min="7" max="7" width="28.88671875" bestFit="1" customWidth="1"/>
    <col min="8" max="8" width="17.6640625" bestFit="1" customWidth="1"/>
  </cols>
  <sheetData>
    <row r="3" spans="1:7" x14ac:dyDescent="0.3">
      <c r="A3" s="10" t="s">
        <v>413</v>
      </c>
      <c r="B3" s="10" t="s">
        <v>414</v>
      </c>
      <c r="C3" s="10" t="s">
        <v>415</v>
      </c>
      <c r="D3" s="10" t="s">
        <v>416</v>
      </c>
      <c r="E3" s="3"/>
      <c r="G3" s="10" t="s">
        <v>417</v>
      </c>
    </row>
    <row r="4" spans="1:7" x14ac:dyDescent="0.3">
      <c r="A4" t="s">
        <v>418</v>
      </c>
      <c r="B4" s="11">
        <v>60</v>
      </c>
      <c r="C4" s="12"/>
      <c r="D4" s="11"/>
      <c r="E4" s="11"/>
      <c r="G4" s="27"/>
    </row>
    <row r="5" spans="1:7" x14ac:dyDescent="0.3">
      <c r="A5" t="s">
        <v>419</v>
      </c>
      <c r="B5" s="11">
        <v>92</v>
      </c>
      <c r="C5" s="12"/>
      <c r="D5" s="11"/>
      <c r="E5" s="11"/>
      <c r="G5" s="28" t="s">
        <v>458</v>
      </c>
    </row>
    <row r="6" spans="1:7" x14ac:dyDescent="0.3">
      <c r="A6" t="s">
        <v>420</v>
      </c>
      <c r="B6" s="11">
        <v>84</v>
      </c>
      <c r="C6" s="12"/>
      <c r="D6" s="11"/>
      <c r="E6" s="11"/>
      <c r="G6" s="28" t="s">
        <v>459</v>
      </c>
    </row>
    <row r="7" spans="1:7" x14ac:dyDescent="0.3">
      <c r="A7" t="s">
        <v>421</v>
      </c>
      <c r="B7" s="11">
        <v>70</v>
      </c>
      <c r="C7" s="12"/>
      <c r="D7" s="11"/>
      <c r="E7" s="11"/>
      <c r="G7" s="28" t="s">
        <v>460</v>
      </c>
    </row>
    <row r="8" spans="1:7" x14ac:dyDescent="0.3">
      <c r="A8" t="s">
        <v>422</v>
      </c>
      <c r="B8" s="11">
        <v>44</v>
      </c>
      <c r="C8" s="12"/>
      <c r="D8" s="11"/>
      <c r="E8" s="11"/>
      <c r="G8" s="28" t="s">
        <v>461</v>
      </c>
    </row>
    <row r="9" spans="1:7" x14ac:dyDescent="0.3">
      <c r="A9" t="s">
        <v>423</v>
      </c>
      <c r="B9" s="11">
        <v>87</v>
      </c>
      <c r="C9" s="12"/>
      <c r="D9" s="11"/>
      <c r="E9" s="11"/>
      <c r="G9" s="28" t="s">
        <v>462</v>
      </c>
    </row>
    <row r="10" spans="1:7" x14ac:dyDescent="0.3">
      <c r="A10" t="s">
        <v>424</v>
      </c>
      <c r="B10" s="11">
        <v>91</v>
      </c>
      <c r="C10" s="12"/>
      <c r="D10" s="11"/>
      <c r="E10" s="11"/>
      <c r="G10" s="28" t="s">
        <v>463</v>
      </c>
    </row>
    <row r="11" spans="1:7" x14ac:dyDescent="0.3">
      <c r="A11" t="s">
        <v>425</v>
      </c>
      <c r="B11" s="11">
        <v>95</v>
      </c>
      <c r="C11" s="12"/>
      <c r="D11" s="11"/>
      <c r="E11" s="11"/>
    </row>
    <row r="12" spans="1:7" x14ac:dyDescent="0.3">
      <c r="A12" t="s">
        <v>426</v>
      </c>
      <c r="B12" s="11">
        <v>59</v>
      </c>
      <c r="C12" s="12"/>
      <c r="D12" s="11"/>
      <c r="E12" s="11"/>
    </row>
    <row r="13" spans="1:7" x14ac:dyDescent="0.3">
      <c r="A13" t="s">
        <v>427</v>
      </c>
      <c r="B13" s="11">
        <v>65</v>
      </c>
      <c r="C13" s="12"/>
      <c r="D13" s="11"/>
      <c r="E13" s="11"/>
    </row>
    <row r="14" spans="1:7" x14ac:dyDescent="0.3">
      <c r="A14" t="s">
        <v>428</v>
      </c>
      <c r="B14" s="11">
        <v>58</v>
      </c>
      <c r="C14" s="12"/>
      <c r="D14" s="11"/>
      <c r="E14" s="11"/>
    </row>
    <row r="15" spans="1:7" x14ac:dyDescent="0.3">
      <c r="A15" t="s">
        <v>429</v>
      </c>
      <c r="B15" s="11">
        <v>86</v>
      </c>
      <c r="C15" s="12"/>
      <c r="D15" s="11"/>
      <c r="E15" s="11"/>
    </row>
    <row r="16" spans="1:7" x14ac:dyDescent="0.3">
      <c r="A16" t="s">
        <v>430</v>
      </c>
      <c r="B16" s="11">
        <v>83</v>
      </c>
      <c r="C16" s="12"/>
      <c r="D16" s="11"/>
      <c r="E16" s="11"/>
    </row>
    <row r="17" spans="1:6" x14ac:dyDescent="0.3">
      <c r="A17" t="s">
        <v>431</v>
      </c>
      <c r="B17" s="11">
        <v>54</v>
      </c>
      <c r="C17" s="12"/>
      <c r="D17" s="11"/>
      <c r="E17" s="11"/>
    </row>
    <row r="18" spans="1:6" x14ac:dyDescent="0.3">
      <c r="A18" t="s">
        <v>432</v>
      </c>
      <c r="B18" s="11">
        <v>72</v>
      </c>
      <c r="C18" s="12"/>
      <c r="D18" s="11"/>
      <c r="E18" s="11"/>
    </row>
    <row r="19" spans="1:6" x14ac:dyDescent="0.3">
      <c r="A19" t="s">
        <v>433</v>
      </c>
      <c r="B19" s="11">
        <v>95</v>
      </c>
      <c r="C19" s="12"/>
      <c r="D19" s="11"/>
      <c r="E19" s="11"/>
    </row>
    <row r="20" spans="1:6" x14ac:dyDescent="0.3">
      <c r="A20" t="s">
        <v>434</v>
      </c>
      <c r="B20" s="11">
        <v>61</v>
      </c>
      <c r="C20" s="12"/>
      <c r="D20" s="11"/>
      <c r="E20" s="11"/>
    </row>
    <row r="21" spans="1:6" x14ac:dyDescent="0.3">
      <c r="C21" s="11"/>
      <c r="E21" s="11"/>
      <c r="F21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"/>
  <sheetViews>
    <sheetView zoomScaleNormal="100" zoomScaleSheetLayoutView="100" workbookViewId="0">
      <selection activeCell="I9" sqref="I9"/>
    </sheetView>
  </sheetViews>
  <sheetFormatPr defaultColWidth="9.109375" defaultRowHeight="20.399999999999999" x14ac:dyDescent="0.35"/>
  <cols>
    <col min="1" max="1" width="10.88671875" style="13" bestFit="1" customWidth="1"/>
    <col min="2" max="2" width="9.109375" style="13"/>
    <col min="3" max="3" width="11.5546875" style="13" bestFit="1" customWidth="1"/>
    <col min="4" max="4" width="10.5546875" style="13" bestFit="1" customWidth="1"/>
    <col min="5" max="5" width="11.5546875" style="13" bestFit="1" customWidth="1"/>
    <col min="6" max="6" width="14.88671875" style="13" bestFit="1" customWidth="1"/>
    <col min="7" max="7" width="0" style="13" hidden="1" customWidth="1"/>
    <col min="8" max="11" width="9.109375" style="13"/>
    <col min="12" max="12" width="26.109375" style="13" bestFit="1" customWidth="1"/>
    <col min="13" max="13" width="27.44140625" style="13" customWidth="1"/>
    <col min="14" max="14" width="19.44140625" style="13" customWidth="1"/>
    <col min="15" max="15" width="19.44140625" style="51" customWidth="1"/>
    <col min="16" max="16" width="12.44140625" style="13" bestFit="1" customWidth="1"/>
    <col min="17" max="16384" width="9.109375" style="13"/>
  </cols>
  <sheetData>
    <row r="1" spans="1:16" x14ac:dyDescent="0.35">
      <c r="A1" s="24" t="s">
        <v>455</v>
      </c>
      <c r="B1" s="24" t="s">
        <v>456</v>
      </c>
      <c r="C1" s="22" t="s">
        <v>449</v>
      </c>
      <c r="D1" s="21" t="s">
        <v>448</v>
      </c>
      <c r="E1" s="20" t="s">
        <v>457</v>
      </c>
      <c r="F1" s="19" t="s">
        <v>469</v>
      </c>
    </row>
    <row r="2" spans="1:16" ht="23.4" x14ac:dyDescent="0.45">
      <c r="A2" s="13" t="s">
        <v>446</v>
      </c>
      <c r="B2" s="18">
        <v>2023</v>
      </c>
      <c r="C2" s="17">
        <v>30000</v>
      </c>
      <c r="D2" s="16">
        <v>5550</v>
      </c>
      <c r="E2" s="15"/>
      <c r="F2" s="14" t="s">
        <v>450</v>
      </c>
      <c r="L2" s="26" t="s">
        <v>465</v>
      </c>
      <c r="M2" s="47"/>
      <c r="O2" s="51" t="str">
        <f>IF(M2=answers!M2,"correct","")</f>
        <v/>
      </c>
    </row>
    <row r="3" spans="1:16" x14ac:dyDescent="0.35">
      <c r="A3" s="13" t="s">
        <v>445</v>
      </c>
      <c r="B3" s="18">
        <v>2023</v>
      </c>
      <c r="C3" s="17">
        <v>34000</v>
      </c>
      <c r="D3" s="16">
        <v>5550</v>
      </c>
      <c r="E3" s="15"/>
      <c r="F3" s="14" t="s">
        <v>450</v>
      </c>
    </row>
    <row r="4" spans="1:16" x14ac:dyDescent="0.35">
      <c r="A4" s="13" t="s">
        <v>444</v>
      </c>
      <c r="B4" s="18">
        <v>2023</v>
      </c>
      <c r="C4" s="17">
        <v>29500</v>
      </c>
      <c r="D4" s="16">
        <v>5550</v>
      </c>
      <c r="E4" s="15"/>
      <c r="F4" s="14" t="s">
        <v>450</v>
      </c>
    </row>
    <row r="5" spans="1:16" ht="23.4" x14ac:dyDescent="0.45">
      <c r="A5" s="13" t="s">
        <v>170</v>
      </c>
      <c r="B5" s="18">
        <v>2023</v>
      </c>
      <c r="C5" s="17">
        <v>26500</v>
      </c>
      <c r="D5" s="16">
        <v>5550</v>
      </c>
      <c r="E5" s="15"/>
      <c r="F5" s="14" t="s">
        <v>450</v>
      </c>
      <c r="L5" s="26" t="s">
        <v>469</v>
      </c>
      <c r="M5" s="26" t="s">
        <v>454</v>
      </c>
      <c r="N5" s="26" t="s">
        <v>468</v>
      </c>
    </row>
    <row r="6" spans="1:16" ht="23.4" x14ac:dyDescent="0.45">
      <c r="A6" s="13" t="s">
        <v>443</v>
      </c>
      <c r="B6" s="18">
        <v>2023</v>
      </c>
      <c r="C6" s="17">
        <v>24700</v>
      </c>
      <c r="D6" s="16">
        <v>5550</v>
      </c>
      <c r="E6" s="15"/>
      <c r="F6" s="14" t="s">
        <v>450</v>
      </c>
      <c r="L6" s="23" t="s">
        <v>450</v>
      </c>
      <c r="M6" s="23"/>
      <c r="N6" s="52"/>
      <c r="O6" s="51" t="str">
        <f>IF(M6=answers!M6,"correct","")</f>
        <v/>
      </c>
      <c r="P6" s="51" t="str">
        <f>IF(N6=answers!N6,"correct","")</f>
        <v/>
      </c>
    </row>
    <row r="7" spans="1:16" ht="23.4" x14ac:dyDescent="0.45">
      <c r="A7" s="13" t="s">
        <v>442</v>
      </c>
      <c r="B7" s="18">
        <v>2023</v>
      </c>
      <c r="C7" s="17">
        <v>22900</v>
      </c>
      <c r="D7" s="16">
        <v>5550</v>
      </c>
      <c r="E7" s="15"/>
      <c r="F7" s="14" t="s">
        <v>451</v>
      </c>
      <c r="L7" s="23" t="s">
        <v>451</v>
      </c>
      <c r="M7" s="23"/>
      <c r="N7" s="23"/>
      <c r="O7" s="51" t="str">
        <f>IF(M7=answers!M7,"correct","")</f>
        <v/>
      </c>
      <c r="P7" s="51" t="str">
        <f>IF(N7=answers!N7,"correct","")</f>
        <v/>
      </c>
    </row>
    <row r="8" spans="1:16" ht="23.4" x14ac:dyDescent="0.45">
      <c r="A8" s="13" t="s">
        <v>441</v>
      </c>
      <c r="B8" s="18">
        <v>2023</v>
      </c>
      <c r="C8" s="17">
        <v>21100</v>
      </c>
      <c r="D8" s="16">
        <v>5550</v>
      </c>
      <c r="E8" s="15"/>
      <c r="F8" s="14" t="s">
        <v>451</v>
      </c>
      <c r="L8" s="23" t="s">
        <v>452</v>
      </c>
      <c r="M8" s="23"/>
      <c r="N8" s="23"/>
      <c r="O8" s="51" t="str">
        <f>IF(M8=answers!M8,"correct","")</f>
        <v/>
      </c>
      <c r="P8" s="51" t="str">
        <f>IF(N8=answers!N8,"correct","")</f>
        <v/>
      </c>
    </row>
    <row r="9" spans="1:16" x14ac:dyDescent="0.35">
      <c r="A9" s="13" t="s">
        <v>440</v>
      </c>
      <c r="B9" s="18">
        <v>2023</v>
      </c>
      <c r="C9" s="17">
        <v>19300</v>
      </c>
      <c r="D9" s="16">
        <v>5550</v>
      </c>
      <c r="E9" s="15"/>
      <c r="F9" s="14" t="s">
        <v>451</v>
      </c>
    </row>
    <row r="10" spans="1:16" x14ac:dyDescent="0.35">
      <c r="A10" s="13" t="s">
        <v>439</v>
      </c>
      <c r="B10" s="18">
        <v>2023</v>
      </c>
      <c r="C10" s="17">
        <v>17500</v>
      </c>
      <c r="D10" s="16">
        <v>5550</v>
      </c>
      <c r="E10" s="15"/>
      <c r="F10" s="14" t="s">
        <v>451</v>
      </c>
    </row>
    <row r="11" spans="1:16" ht="23.4" x14ac:dyDescent="0.45">
      <c r="A11" s="13" t="s">
        <v>438</v>
      </c>
      <c r="B11" s="18">
        <v>2023</v>
      </c>
      <c r="C11" s="17">
        <v>15700</v>
      </c>
      <c r="D11" s="16">
        <v>5550</v>
      </c>
      <c r="E11" s="15"/>
      <c r="F11" s="14" t="s">
        <v>451</v>
      </c>
      <c r="L11" s="26" t="s">
        <v>435</v>
      </c>
      <c r="M11" s="25"/>
      <c r="O11" s="51" t="str">
        <f>IF(M11=answers!M11,"correct","")</f>
        <v/>
      </c>
    </row>
    <row r="12" spans="1:16" ht="23.4" x14ac:dyDescent="0.45">
      <c r="A12" s="13" t="s">
        <v>437</v>
      </c>
      <c r="B12" s="18">
        <v>2023</v>
      </c>
      <c r="C12" s="17">
        <v>14900</v>
      </c>
      <c r="D12" s="16">
        <v>5550</v>
      </c>
      <c r="E12" s="15"/>
      <c r="F12" s="14" t="s">
        <v>452</v>
      </c>
      <c r="L12" s="26" t="s">
        <v>466</v>
      </c>
      <c r="M12" s="25"/>
      <c r="O12" s="51" t="str">
        <f>IF(M12=answers!M12,"correct","")</f>
        <v/>
      </c>
    </row>
    <row r="13" spans="1:16" ht="23.4" x14ac:dyDescent="0.45">
      <c r="A13" s="13" t="s">
        <v>436</v>
      </c>
      <c r="B13" s="18">
        <v>2023</v>
      </c>
      <c r="C13" s="17">
        <v>14978</v>
      </c>
      <c r="D13" s="16">
        <v>5550</v>
      </c>
      <c r="E13" s="15"/>
      <c r="F13" s="14" t="s">
        <v>452</v>
      </c>
      <c r="L13" s="26" t="s">
        <v>467</v>
      </c>
      <c r="M13" s="25"/>
      <c r="O13" s="51" t="str">
        <f>IF(M13=answers!M13,"correct","")</f>
        <v/>
      </c>
    </row>
    <row r="14" spans="1:16" x14ac:dyDescent="0.35">
      <c r="A14" s="13" t="s">
        <v>446</v>
      </c>
      <c r="B14" s="18">
        <v>2024</v>
      </c>
      <c r="C14" s="17">
        <v>15056</v>
      </c>
      <c r="D14" s="16">
        <v>5550</v>
      </c>
      <c r="E14" s="15"/>
      <c r="F14" s="14" t="s">
        <v>452</v>
      </c>
    </row>
    <row r="15" spans="1:16" x14ac:dyDescent="0.35">
      <c r="A15" s="13" t="s">
        <v>445</v>
      </c>
      <c r="B15" s="18">
        <v>2024</v>
      </c>
      <c r="C15" s="17">
        <v>15134</v>
      </c>
      <c r="D15" s="16">
        <v>5555</v>
      </c>
      <c r="E15" s="15"/>
      <c r="F15" s="14" t="s">
        <v>452</v>
      </c>
    </row>
    <row r="16" spans="1:16" ht="23.4" x14ac:dyDescent="0.45">
      <c r="A16" s="13" t="s">
        <v>444</v>
      </c>
      <c r="B16" s="18">
        <v>2024</v>
      </c>
      <c r="C16" s="17">
        <v>15212</v>
      </c>
      <c r="D16" s="16">
        <v>5560</v>
      </c>
      <c r="E16" s="15"/>
      <c r="F16" s="14" t="s">
        <v>452</v>
      </c>
      <c r="L16" s="26" t="s">
        <v>456</v>
      </c>
      <c r="M16" s="26" t="s">
        <v>454</v>
      </c>
    </row>
    <row r="17" spans="1:16" ht="23.4" x14ac:dyDescent="0.45">
      <c r="A17" s="13" t="s">
        <v>170</v>
      </c>
      <c r="B17" s="18">
        <v>2024</v>
      </c>
      <c r="C17" s="17">
        <v>15290</v>
      </c>
      <c r="D17" s="16">
        <v>5565</v>
      </c>
      <c r="E17" s="15"/>
      <c r="F17" s="14" t="s">
        <v>452</v>
      </c>
      <c r="L17" s="23">
        <v>2023</v>
      </c>
      <c r="M17" s="23"/>
      <c r="O17" s="51" t="str">
        <f>IF(M17=answers!M17,"correct","")</f>
        <v/>
      </c>
    </row>
    <row r="18" spans="1:16" ht="23.4" x14ac:dyDescent="0.45">
      <c r="A18" s="13" t="s">
        <v>443</v>
      </c>
      <c r="B18" s="18">
        <v>2024</v>
      </c>
      <c r="C18" s="17">
        <v>15368</v>
      </c>
      <c r="D18" s="16">
        <v>5570</v>
      </c>
      <c r="E18" s="15"/>
      <c r="F18" s="14" t="s">
        <v>452</v>
      </c>
      <c r="L18" s="23">
        <v>2024</v>
      </c>
      <c r="M18" s="23"/>
      <c r="O18" s="51" t="str">
        <f>IF(M18=answers!M18,"correct","")</f>
        <v/>
      </c>
    </row>
    <row r="19" spans="1:16" x14ac:dyDescent="0.35">
      <c r="A19" s="13" t="s">
        <v>442</v>
      </c>
      <c r="B19" s="18">
        <v>2024</v>
      </c>
      <c r="C19" s="17">
        <v>15446</v>
      </c>
      <c r="D19" s="16">
        <v>5570</v>
      </c>
      <c r="E19" s="15"/>
      <c r="F19" s="14" t="s">
        <v>452</v>
      </c>
    </row>
    <row r="20" spans="1:16" x14ac:dyDescent="0.35">
      <c r="A20" s="13" t="s">
        <v>441</v>
      </c>
      <c r="B20" s="18">
        <v>2024</v>
      </c>
      <c r="C20" s="17">
        <v>15524</v>
      </c>
      <c r="D20" s="16">
        <v>5570</v>
      </c>
      <c r="E20" s="15"/>
      <c r="F20" s="14" t="s">
        <v>451</v>
      </c>
    </row>
    <row r="21" spans="1:16" x14ac:dyDescent="0.35">
      <c r="A21" s="13" t="s">
        <v>440</v>
      </c>
      <c r="B21" s="18">
        <v>2024</v>
      </c>
      <c r="C21" s="17">
        <v>15602</v>
      </c>
      <c r="D21" s="16">
        <v>5570</v>
      </c>
      <c r="E21" s="15"/>
      <c r="F21" s="14" t="s">
        <v>451</v>
      </c>
    </row>
    <row r="22" spans="1:16" ht="23.4" x14ac:dyDescent="0.45">
      <c r="A22" s="13" t="s">
        <v>439</v>
      </c>
      <c r="B22" s="18">
        <v>2024</v>
      </c>
      <c r="C22" s="17">
        <v>15680</v>
      </c>
      <c r="D22" s="16">
        <v>5570</v>
      </c>
      <c r="E22" s="15"/>
      <c r="F22" s="14" t="s">
        <v>452</v>
      </c>
      <c r="L22" s="26" t="s">
        <v>469</v>
      </c>
      <c r="M22" s="26">
        <v>2023</v>
      </c>
      <c r="N22" s="26">
        <v>2024</v>
      </c>
    </row>
    <row r="23" spans="1:16" ht="23.4" x14ac:dyDescent="0.45">
      <c r="A23" s="13" t="s">
        <v>438</v>
      </c>
      <c r="B23" s="18">
        <v>2024</v>
      </c>
      <c r="C23" s="17">
        <v>15758</v>
      </c>
      <c r="D23" s="16">
        <v>5570</v>
      </c>
      <c r="E23" s="15"/>
      <c r="F23" s="14" t="s">
        <v>452</v>
      </c>
      <c r="L23" s="26" t="s">
        <v>450</v>
      </c>
      <c r="M23" s="23"/>
      <c r="N23" s="23"/>
      <c r="O23" s="51" t="str">
        <f>IF(M23=answers!M23,"correct","")</f>
        <v/>
      </c>
      <c r="P23" s="51" t="str">
        <f>IF(N23=answers!N23,"correct","")</f>
        <v/>
      </c>
    </row>
    <row r="24" spans="1:16" ht="23.4" x14ac:dyDescent="0.45">
      <c r="A24" s="13" t="s">
        <v>437</v>
      </c>
      <c r="B24" s="18">
        <v>2024</v>
      </c>
      <c r="C24" s="17">
        <v>15836</v>
      </c>
      <c r="D24" s="16">
        <v>5570</v>
      </c>
      <c r="E24" s="15"/>
      <c r="F24" s="14" t="s">
        <v>450</v>
      </c>
      <c r="L24" s="26" t="s">
        <v>451</v>
      </c>
      <c r="M24" s="23"/>
      <c r="N24" s="23"/>
      <c r="O24" s="51" t="str">
        <f>IF(M24=answers!M24,"correct","")</f>
        <v/>
      </c>
      <c r="P24" s="51" t="str">
        <f>IF(N24=answers!N24,"correct","")</f>
        <v/>
      </c>
    </row>
    <row r="25" spans="1:16" ht="23.4" x14ac:dyDescent="0.45">
      <c r="A25" s="13" t="s">
        <v>436</v>
      </c>
      <c r="B25" s="18">
        <v>2024</v>
      </c>
      <c r="C25" s="17">
        <v>15914</v>
      </c>
      <c r="D25" s="16">
        <v>5570</v>
      </c>
      <c r="E25" s="15"/>
      <c r="F25" s="14" t="s">
        <v>450</v>
      </c>
      <c r="L25" s="26" t="s">
        <v>452</v>
      </c>
      <c r="M25" s="23"/>
      <c r="N25" s="23"/>
      <c r="O25" s="51" t="str">
        <f>IF(M25=answers!M25,"correct","")</f>
        <v/>
      </c>
      <c r="P25" s="51" t="str">
        <f>IF(N25=answers!N25,"correct","")</f>
        <v/>
      </c>
    </row>
  </sheetData>
  <phoneticPr fontId="7" type="noConversion"/>
  <conditionalFormatting sqref="O2:P25">
    <cfRule type="cellIs" dxfId="0" priority="1" operator="equal">
      <formula>"correct"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1E80-077F-413F-B43C-4AB9602B40EB}">
  <dimension ref="A1:N25"/>
  <sheetViews>
    <sheetView zoomScaleNormal="100" zoomScaleSheetLayoutView="100" workbookViewId="0">
      <selection activeCell="M6" sqref="M6"/>
    </sheetView>
  </sheetViews>
  <sheetFormatPr defaultColWidth="9.109375" defaultRowHeight="14.4" x14ac:dyDescent="0.3"/>
  <cols>
    <col min="1" max="1" width="10.88671875" style="40" bestFit="1" customWidth="1"/>
    <col min="2" max="2" width="9.109375" style="40"/>
    <col min="3" max="3" width="11.5546875" style="40" bestFit="1" customWidth="1"/>
    <col min="4" max="4" width="10.5546875" style="40" bestFit="1" customWidth="1"/>
    <col min="5" max="5" width="11.5546875" style="40" bestFit="1" customWidth="1"/>
    <col min="6" max="6" width="16.21875" style="40" customWidth="1"/>
    <col min="7" max="7" width="0" style="40" hidden="1" customWidth="1"/>
    <col min="8" max="11" width="9.109375" style="40"/>
    <col min="12" max="12" width="26.109375" style="40" bestFit="1" customWidth="1"/>
    <col min="13" max="13" width="27.44140625" style="40" customWidth="1"/>
    <col min="14" max="14" width="14.33203125" style="40" bestFit="1" customWidth="1"/>
    <col min="15" max="15" width="13.21875" style="40" customWidth="1"/>
    <col min="16" max="16384" width="9.109375" style="40"/>
  </cols>
  <sheetData>
    <row r="1" spans="1:14" x14ac:dyDescent="0.3">
      <c r="A1" s="35" t="s">
        <v>455</v>
      </c>
      <c r="B1" s="35" t="s">
        <v>456</v>
      </c>
      <c r="C1" s="36" t="s">
        <v>449</v>
      </c>
      <c r="D1" s="37" t="s">
        <v>448</v>
      </c>
      <c r="E1" s="38" t="s">
        <v>457</v>
      </c>
      <c r="F1" s="39" t="s">
        <v>447</v>
      </c>
    </row>
    <row r="2" spans="1:14" ht="23.4" x14ac:dyDescent="0.45">
      <c r="A2" s="40" t="s">
        <v>446</v>
      </c>
      <c r="B2" s="41">
        <v>2023</v>
      </c>
      <c r="C2" s="42">
        <v>30000</v>
      </c>
      <c r="D2" s="43">
        <v>5550</v>
      </c>
      <c r="E2" s="44">
        <f>answers[[#This Row],[Income]]-answers[[#This Row],[Expenses]]</f>
        <v>24450</v>
      </c>
      <c r="F2" s="45" t="s">
        <v>450</v>
      </c>
      <c r="L2" s="46" t="s">
        <v>465</v>
      </c>
      <c r="M2" s="47">
        <f>SUM(answers[Profit])</f>
        <v>323508</v>
      </c>
    </row>
    <row r="3" spans="1:14" x14ac:dyDescent="0.3">
      <c r="A3" s="40" t="s">
        <v>445</v>
      </c>
      <c r="B3" s="41">
        <v>2023</v>
      </c>
      <c r="C3" s="42">
        <v>34000</v>
      </c>
      <c r="D3" s="43">
        <v>5550</v>
      </c>
      <c r="E3" s="44">
        <f>answers[[#This Row],[Income]]-answers[[#This Row],[Expenses]]</f>
        <v>28450</v>
      </c>
      <c r="F3" s="45" t="s">
        <v>450</v>
      </c>
    </row>
    <row r="4" spans="1:14" x14ac:dyDescent="0.3">
      <c r="A4" s="40" t="s">
        <v>444</v>
      </c>
      <c r="B4" s="41">
        <v>2023</v>
      </c>
      <c r="C4" s="42">
        <v>29500</v>
      </c>
      <c r="D4" s="43">
        <v>5550</v>
      </c>
      <c r="E4" s="44">
        <f>answers[[#This Row],[Income]]-answers[[#This Row],[Expenses]]</f>
        <v>23950</v>
      </c>
      <c r="F4" s="45" t="s">
        <v>450</v>
      </c>
    </row>
    <row r="5" spans="1:14" ht="23.4" x14ac:dyDescent="0.45">
      <c r="A5" s="40" t="s">
        <v>170</v>
      </c>
      <c r="B5" s="41">
        <v>2023</v>
      </c>
      <c r="C5" s="42">
        <v>26500</v>
      </c>
      <c r="D5" s="43">
        <v>5550</v>
      </c>
      <c r="E5" s="44">
        <f>answers[[#This Row],[Income]]-answers[[#This Row],[Expenses]]</f>
        <v>20950</v>
      </c>
      <c r="F5" s="45" t="s">
        <v>450</v>
      </c>
      <c r="L5" s="46" t="s">
        <v>453</v>
      </c>
      <c r="M5" s="46" t="s">
        <v>454</v>
      </c>
      <c r="N5" s="46" t="s">
        <v>468</v>
      </c>
    </row>
    <row r="6" spans="1:14" ht="23.4" x14ac:dyDescent="0.45">
      <c r="A6" s="40" t="s">
        <v>443</v>
      </c>
      <c r="B6" s="41">
        <v>2023</v>
      </c>
      <c r="C6" s="42">
        <v>24700</v>
      </c>
      <c r="D6" s="43">
        <v>5550</v>
      </c>
      <c r="E6" s="44">
        <f>answers[[#This Row],[Income]]-answers[[#This Row],[Expenses]]</f>
        <v>19150</v>
      </c>
      <c r="F6" s="45" t="s">
        <v>450</v>
      </c>
      <c r="L6" s="48" t="s">
        <v>450</v>
      </c>
      <c r="M6" s="48">
        <f>SUMIF(answers[Acting Manager],L6,answers[Profit])</f>
        <v>137560</v>
      </c>
      <c r="N6" s="49">
        <f>M6/$M$2</f>
        <v>0.42521359595435043</v>
      </c>
    </row>
    <row r="7" spans="1:14" ht="23.4" x14ac:dyDescent="0.45">
      <c r="A7" s="40" t="s">
        <v>442</v>
      </c>
      <c r="B7" s="41">
        <v>2023</v>
      </c>
      <c r="C7" s="42">
        <v>22900</v>
      </c>
      <c r="D7" s="43">
        <v>5550</v>
      </c>
      <c r="E7" s="44">
        <f>answers[[#This Row],[Income]]-answers[[#This Row],[Expenses]]</f>
        <v>17350</v>
      </c>
      <c r="F7" s="45" t="s">
        <v>451</v>
      </c>
      <c r="L7" s="48" t="s">
        <v>451</v>
      </c>
      <c r="M7" s="48">
        <f>SUMIF(answers[Acting Manager],L7,answers[Profit])</f>
        <v>88736</v>
      </c>
      <c r="N7" s="49">
        <f t="shared" ref="N7:N8" si="0">M7/$M$2</f>
        <v>0.27429306230448708</v>
      </c>
    </row>
    <row r="8" spans="1:14" ht="23.4" x14ac:dyDescent="0.45">
      <c r="A8" s="40" t="s">
        <v>441</v>
      </c>
      <c r="B8" s="41">
        <v>2023</v>
      </c>
      <c r="C8" s="42">
        <v>21100</v>
      </c>
      <c r="D8" s="43">
        <v>5550</v>
      </c>
      <c r="E8" s="44">
        <f>answers[[#This Row],[Income]]-answers[[#This Row],[Expenses]]</f>
        <v>15550</v>
      </c>
      <c r="F8" s="45" t="s">
        <v>451</v>
      </c>
      <c r="L8" s="48" t="s">
        <v>452</v>
      </c>
      <c r="M8" s="48">
        <f>SUMIF(answers[Acting Manager],L8,answers[Profit])</f>
        <v>97212</v>
      </c>
      <c r="N8" s="49">
        <f t="shared" si="0"/>
        <v>0.30049334174116249</v>
      </c>
    </row>
    <row r="9" spans="1:14" x14ac:dyDescent="0.3">
      <c r="A9" s="40" t="s">
        <v>440</v>
      </c>
      <c r="B9" s="41">
        <v>2023</v>
      </c>
      <c r="C9" s="42">
        <v>19300</v>
      </c>
      <c r="D9" s="43">
        <v>5550</v>
      </c>
      <c r="E9" s="44">
        <f>answers[[#This Row],[Income]]-answers[[#This Row],[Expenses]]</f>
        <v>13750</v>
      </c>
      <c r="F9" s="45" t="s">
        <v>451</v>
      </c>
    </row>
    <row r="10" spans="1:14" x14ac:dyDescent="0.3">
      <c r="A10" s="40" t="s">
        <v>439</v>
      </c>
      <c r="B10" s="41">
        <v>2023</v>
      </c>
      <c r="C10" s="42">
        <v>17500</v>
      </c>
      <c r="D10" s="43">
        <v>5550</v>
      </c>
      <c r="E10" s="44">
        <f>answers[[#This Row],[Income]]-answers[[#This Row],[Expenses]]</f>
        <v>11950</v>
      </c>
      <c r="F10" s="45" t="s">
        <v>451</v>
      </c>
    </row>
    <row r="11" spans="1:14" ht="23.4" x14ac:dyDescent="0.45">
      <c r="A11" s="40" t="s">
        <v>438</v>
      </c>
      <c r="B11" s="41">
        <v>2023</v>
      </c>
      <c r="C11" s="42">
        <v>15700</v>
      </c>
      <c r="D11" s="43">
        <v>5550</v>
      </c>
      <c r="E11" s="44">
        <f>answers[[#This Row],[Income]]-answers[[#This Row],[Expenses]]</f>
        <v>10150</v>
      </c>
      <c r="F11" s="45" t="s">
        <v>451</v>
      </c>
      <c r="L11" s="46" t="s">
        <v>435</v>
      </c>
      <c r="M11" s="50">
        <f>AVERAGE(answers[Income])</f>
        <v>19037.416666666668</v>
      </c>
    </row>
    <row r="12" spans="1:14" ht="23.4" x14ac:dyDescent="0.45">
      <c r="A12" s="40" t="s">
        <v>437</v>
      </c>
      <c r="B12" s="41">
        <v>2023</v>
      </c>
      <c r="C12" s="42">
        <v>14900</v>
      </c>
      <c r="D12" s="43">
        <v>5550</v>
      </c>
      <c r="E12" s="44">
        <f>answers[[#This Row],[Income]]-answers[[#This Row],[Expenses]]</f>
        <v>9350</v>
      </c>
      <c r="F12" s="45" t="s">
        <v>452</v>
      </c>
      <c r="L12" s="46" t="s">
        <v>466</v>
      </c>
      <c r="M12" s="50">
        <f>MAX(answers[Expenses])</f>
        <v>5570</v>
      </c>
    </row>
    <row r="13" spans="1:14" ht="23.4" x14ac:dyDescent="0.45">
      <c r="A13" s="40" t="s">
        <v>436</v>
      </c>
      <c r="B13" s="41">
        <v>2023</v>
      </c>
      <c r="C13" s="42">
        <v>14978</v>
      </c>
      <c r="D13" s="43">
        <v>5550</v>
      </c>
      <c r="E13" s="44">
        <f>answers[[#This Row],[Income]]-answers[[#This Row],[Expenses]]</f>
        <v>9428</v>
      </c>
      <c r="F13" s="45" t="s">
        <v>452</v>
      </c>
      <c r="L13" s="46" t="s">
        <v>467</v>
      </c>
      <c r="M13" s="50">
        <f>MIN(answers[Profit])</f>
        <v>9350</v>
      </c>
    </row>
    <row r="14" spans="1:14" x14ac:dyDescent="0.3">
      <c r="A14" s="40" t="s">
        <v>446</v>
      </c>
      <c r="B14" s="41">
        <v>2024</v>
      </c>
      <c r="C14" s="42">
        <v>15056</v>
      </c>
      <c r="D14" s="43">
        <v>5550</v>
      </c>
      <c r="E14" s="44">
        <f>answers[[#This Row],[Income]]-answers[[#This Row],[Expenses]]</f>
        <v>9506</v>
      </c>
      <c r="F14" s="45" t="s">
        <v>452</v>
      </c>
    </row>
    <row r="15" spans="1:14" x14ac:dyDescent="0.3">
      <c r="A15" s="40" t="s">
        <v>445</v>
      </c>
      <c r="B15" s="41">
        <v>2024</v>
      </c>
      <c r="C15" s="42">
        <v>15134</v>
      </c>
      <c r="D15" s="43">
        <v>5555</v>
      </c>
      <c r="E15" s="44">
        <f>answers[[#This Row],[Income]]-answers[[#This Row],[Expenses]]</f>
        <v>9579</v>
      </c>
      <c r="F15" s="45" t="s">
        <v>452</v>
      </c>
    </row>
    <row r="16" spans="1:14" ht="23.4" x14ac:dyDescent="0.45">
      <c r="A16" s="40" t="s">
        <v>444</v>
      </c>
      <c r="B16" s="41">
        <v>2024</v>
      </c>
      <c r="C16" s="42">
        <v>15212</v>
      </c>
      <c r="D16" s="43">
        <v>5560</v>
      </c>
      <c r="E16" s="44">
        <f>answers[[#This Row],[Income]]-answers[[#This Row],[Expenses]]</f>
        <v>9652</v>
      </c>
      <c r="F16" s="45" t="s">
        <v>452</v>
      </c>
      <c r="L16" s="46" t="s">
        <v>456</v>
      </c>
      <c r="M16" s="46" t="s">
        <v>454</v>
      </c>
    </row>
    <row r="17" spans="1:14" ht="23.4" x14ac:dyDescent="0.45">
      <c r="A17" s="40" t="s">
        <v>170</v>
      </c>
      <c r="B17" s="41">
        <v>2024</v>
      </c>
      <c r="C17" s="42">
        <v>15290</v>
      </c>
      <c r="D17" s="43">
        <v>5565</v>
      </c>
      <c r="E17" s="44">
        <f>answers[[#This Row],[Income]]-answers[[#This Row],[Expenses]]</f>
        <v>9725</v>
      </c>
      <c r="F17" s="45" t="s">
        <v>452</v>
      </c>
      <c r="L17" s="48">
        <v>2023</v>
      </c>
      <c r="M17" s="48">
        <f>SUMIF(answers[year],L17,answers[Profit])</f>
        <v>204478</v>
      </c>
    </row>
    <row r="18" spans="1:14" ht="23.4" x14ac:dyDescent="0.45">
      <c r="A18" s="40" t="s">
        <v>443</v>
      </c>
      <c r="B18" s="41">
        <v>2024</v>
      </c>
      <c r="C18" s="42">
        <v>15368</v>
      </c>
      <c r="D18" s="43">
        <v>5570</v>
      </c>
      <c r="E18" s="44">
        <f>answers[[#This Row],[Income]]-answers[[#This Row],[Expenses]]</f>
        <v>9798</v>
      </c>
      <c r="F18" s="45" t="s">
        <v>452</v>
      </c>
      <c r="L18" s="48">
        <v>2024</v>
      </c>
      <c r="M18" s="48">
        <f>SUMIF(answers[year],L18,answers[Profit])</f>
        <v>119030</v>
      </c>
    </row>
    <row r="19" spans="1:14" x14ac:dyDescent="0.3">
      <c r="A19" s="40" t="s">
        <v>442</v>
      </c>
      <c r="B19" s="41">
        <v>2024</v>
      </c>
      <c r="C19" s="42">
        <v>15446</v>
      </c>
      <c r="D19" s="43">
        <v>5570</v>
      </c>
      <c r="E19" s="44">
        <f>answers[[#This Row],[Income]]-answers[[#This Row],[Expenses]]</f>
        <v>9876</v>
      </c>
      <c r="F19" s="45" t="s">
        <v>452</v>
      </c>
    </row>
    <row r="20" spans="1:14" x14ac:dyDescent="0.3">
      <c r="A20" s="40" t="s">
        <v>441</v>
      </c>
      <c r="B20" s="41">
        <v>2024</v>
      </c>
      <c r="C20" s="42">
        <v>15524</v>
      </c>
      <c r="D20" s="43">
        <v>5570</v>
      </c>
      <c r="E20" s="44">
        <f>answers[[#This Row],[Income]]-answers[[#This Row],[Expenses]]</f>
        <v>9954</v>
      </c>
      <c r="F20" s="45" t="s">
        <v>451</v>
      </c>
    </row>
    <row r="21" spans="1:14" x14ac:dyDescent="0.3">
      <c r="A21" s="40" t="s">
        <v>440</v>
      </c>
      <c r="B21" s="41">
        <v>2024</v>
      </c>
      <c r="C21" s="42">
        <v>15602</v>
      </c>
      <c r="D21" s="43">
        <v>5570</v>
      </c>
      <c r="E21" s="44">
        <f>answers[[#This Row],[Income]]-answers[[#This Row],[Expenses]]</f>
        <v>10032</v>
      </c>
      <c r="F21" s="45" t="s">
        <v>451</v>
      </c>
    </row>
    <row r="22" spans="1:14" ht="23.4" x14ac:dyDescent="0.45">
      <c r="A22" s="40" t="s">
        <v>439</v>
      </c>
      <c r="B22" s="41">
        <v>2024</v>
      </c>
      <c r="C22" s="42">
        <v>15680</v>
      </c>
      <c r="D22" s="43">
        <v>5570</v>
      </c>
      <c r="E22" s="44">
        <f>answers[[#This Row],[Income]]-answers[[#This Row],[Expenses]]</f>
        <v>10110</v>
      </c>
      <c r="F22" s="45" t="s">
        <v>452</v>
      </c>
      <c r="L22" s="46" t="s">
        <v>453</v>
      </c>
      <c r="M22" s="46">
        <v>2023</v>
      </c>
      <c r="N22" s="46">
        <v>2024</v>
      </c>
    </row>
    <row r="23" spans="1:14" ht="23.4" x14ac:dyDescent="0.45">
      <c r="A23" s="40" t="s">
        <v>438</v>
      </c>
      <c r="B23" s="41">
        <v>2024</v>
      </c>
      <c r="C23" s="42">
        <v>15758</v>
      </c>
      <c r="D23" s="43">
        <v>5570</v>
      </c>
      <c r="E23" s="44">
        <f>answers[[#This Row],[Income]]-answers[[#This Row],[Expenses]]</f>
        <v>10188</v>
      </c>
      <c r="F23" s="45" t="s">
        <v>452</v>
      </c>
      <c r="L23" s="46" t="s">
        <v>450</v>
      </c>
      <c r="M23" s="48">
        <f>SUMIFS(answers[Profit],answers[Acting Manager],$L23,answers[year],M$22)</f>
        <v>116950</v>
      </c>
      <c r="N23" s="48">
        <f>SUMIFS(answers[Profit],answers[Acting Manager],$L23,answers[year],N$22)</f>
        <v>20610</v>
      </c>
    </row>
    <row r="24" spans="1:14" ht="23.4" x14ac:dyDescent="0.45">
      <c r="A24" s="40" t="s">
        <v>437</v>
      </c>
      <c r="B24" s="41">
        <v>2024</v>
      </c>
      <c r="C24" s="42">
        <v>15836</v>
      </c>
      <c r="D24" s="43">
        <v>5570</v>
      </c>
      <c r="E24" s="44">
        <f>answers[[#This Row],[Income]]-answers[[#This Row],[Expenses]]</f>
        <v>10266</v>
      </c>
      <c r="F24" s="45" t="s">
        <v>450</v>
      </c>
      <c r="L24" s="46" t="s">
        <v>451</v>
      </c>
      <c r="M24" s="48">
        <f>SUMIFS(answers[Profit],answers[Acting Manager],$L24,answers[year],M$22)</f>
        <v>68750</v>
      </c>
      <c r="N24" s="48">
        <f>SUMIFS(answers[Profit],answers[Acting Manager],$L24,answers[year],N$22)</f>
        <v>19986</v>
      </c>
    </row>
    <row r="25" spans="1:14" ht="23.4" x14ac:dyDescent="0.45">
      <c r="A25" s="40" t="s">
        <v>436</v>
      </c>
      <c r="B25" s="41">
        <v>2024</v>
      </c>
      <c r="C25" s="42">
        <v>15914</v>
      </c>
      <c r="D25" s="43">
        <v>5570</v>
      </c>
      <c r="E25" s="44">
        <f>answers[[#This Row],[Income]]-answers[[#This Row],[Expenses]]</f>
        <v>10344</v>
      </c>
      <c r="F25" s="45" t="s">
        <v>450</v>
      </c>
      <c r="L25" s="46" t="s">
        <v>452</v>
      </c>
      <c r="M25" s="48">
        <f>SUMIFS(answers[Profit],answers[Acting Manager],$L25,answers[year],M$22)</f>
        <v>18778</v>
      </c>
      <c r="N25" s="48">
        <f>SUMIFS(answers[Profit],answers[Acting Manager],$L25,answers[year],N$22)</f>
        <v>78434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answerss</vt:lpstr>
      <vt:lpstr>Student Data</vt:lpstr>
      <vt:lpstr>Test Scores</vt:lpstr>
      <vt:lpstr>profit</vt:lpstr>
      <vt:lpstr>answers</vt:lpstr>
      <vt:lpstr>answerss!ID</vt:lpstr>
      <vt:lpstr>ID</vt:lpstr>
      <vt:lpstr>answerss!Student_Data</vt:lpstr>
      <vt:lpstr>Student_Data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Ahmed farouk</cp:lastModifiedBy>
  <cp:lastPrinted>2011-10-18T19:38:16Z</cp:lastPrinted>
  <dcterms:created xsi:type="dcterms:W3CDTF">2011-10-18T19:10:14Z</dcterms:created>
  <dcterms:modified xsi:type="dcterms:W3CDTF">2025-06-17T07:32:51Z</dcterms:modified>
</cp:coreProperties>
</file>