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2a96df2e2a56021/Documents/Materials/Excel/Excel Lab files - April 25 Update/Exams/"/>
    </mc:Choice>
  </mc:AlternateContent>
  <xr:revisionPtr revIDLastSave="46" documentId="11_09241AF889B1ED0E90BA7FECE067F54DA501C77A" xr6:coauthVersionLast="47" xr6:coauthVersionMax="47" xr10:uidLastSave="{4A49CA7B-1095-4701-A31A-A744C05C72E9}"/>
  <bookViews>
    <workbookView xWindow="-108" yWindow="-108" windowWidth="23256" windowHeight="12456" xr2:uid="{00000000-000D-0000-FFFF-FFFF00000000}"/>
  </bookViews>
  <sheets>
    <sheet name="CitySales" sheetId="2" r:id="rId1"/>
    <sheet name="Possibilities" sheetId="5" r:id="rId2"/>
    <sheet name="ProjBudget2012" sheetId="4" r:id="rId3"/>
    <sheet name="Invoice" sheetId="3" r:id="rId4"/>
    <sheet name="Sales" sheetId="1" r:id="rId5"/>
    <sheet name="dateList" sheetId="6" r:id="rId6"/>
  </sheets>
  <externalReferences>
    <externalReference r:id="rId7"/>
  </externalReferences>
  <definedNames>
    <definedName name="ee" localSheetId="0" hidden="1">{"FirstQ",#N/A,FALSE,"Budget2000";"SecondQ",#N/A,FALSE,"Budget2000";"Summary",#N/A,FALSE,"Budget2000"}</definedName>
    <definedName name="ee" localSheetId="1" hidden="1">{"FirstQ",#N/A,FALSE,"Budget2000";"SecondQ",#N/A,FALSE,"Budget2000";"Summary",#N/A,FALSE,"Budget2000"}</definedName>
    <definedName name="ee" localSheetId="2" hidden="1">{"FirstQ",#N/A,FALSE,"Budget2000";"SecondQ",#N/A,FALSE,"Budget2000";"Summary",#N/A,FALSE,"Budget2000"}</definedName>
    <definedName name="ee" hidden="1">{"FirstQ",#N/A,FALSE,"Budget2000";"SecondQ",#N/A,FALSE,"Budget2000";"Summary",#N/A,FALSE,"Budget2000"}</definedName>
    <definedName name="Expenses2010">[1]Budget!$B$7:$M$7</definedName>
    <definedName name="Income2010">[1]Budget!$B$9:$M$9</definedName>
    <definedName name="k" localSheetId="0" hidden="1">{"FirstQ",#N/A,FALSE,"Budget2000";"SecondQ",#N/A,FALSE,"Budget2000";"Summary",#N/A,FALSE,"Budget2000"}</definedName>
    <definedName name="k" localSheetId="1" hidden="1">{"FirstQ",#N/A,FALSE,"Budget2000";"SecondQ",#N/A,FALSE,"Budget2000";"Summary",#N/A,FALSE,"Budget2000"}</definedName>
    <definedName name="k" localSheetId="2" hidden="1">{"FirstQ",#N/A,FALSE,"Budget2000";"SecondQ",#N/A,FALSE,"Budget2000";"Summary",#N/A,FALSE,"Budget2000"}</definedName>
    <definedName name="k" hidden="1">{"FirstQ",#N/A,FALSE,"Budget2000";"SecondQ",#N/A,FALSE,"Budget2000";"Summary",#N/A,FALSE,"Budget2000"}</definedName>
    <definedName name="OurProfit" localSheetId="3">Invoice!TotalRev*Invoice!ResellerRate</definedName>
    <definedName name="q" localSheetId="0" hidden="1">{"FirstQ",#N/A,FALSE,"Budget2000";"SecondQ",#N/A,FALSE,"Budget2000";"Summary",#N/A,FALSE,"Budget2000"}</definedName>
    <definedName name="q" localSheetId="1" hidden="1">{"FirstQ",#N/A,FALSE,"Budget2000";"SecondQ",#N/A,FALSE,"Budget2000";"Summary",#N/A,FALSE,"Budget2000"}</definedName>
    <definedName name="q" localSheetId="2" hidden="1">{"FirstQ",#N/A,FALSE,"Budget2000";"SecondQ",#N/A,FALSE,"Budget2000";"Summary",#N/A,FALSE,"Budget2000"}</definedName>
    <definedName name="q" hidden="1">{"FirstQ",#N/A,FALSE,"Budget2000";"SecondQ",#N/A,FALSE,"Budget2000";"Summary",#N/A,FALSE,"Budget2000"}</definedName>
    <definedName name="ResellerRate" localSheetId="3">Invoice!#REF!</definedName>
    <definedName name="Revenue" localSheetId="3">Invoice!$J$2:$J$51</definedName>
    <definedName name="rr" localSheetId="0" hidden="1">{"FirstQ",#N/A,FALSE,"Budget2000";"SecondQ",#N/A,FALSE,"Budget2000"}</definedName>
    <definedName name="rr" localSheetId="1" hidden="1">{"FirstQ",#N/A,FALSE,"Budget2000";"SecondQ",#N/A,FALSE,"Budget2000"}</definedName>
    <definedName name="rr" localSheetId="2" hidden="1">{"FirstQ",#N/A,FALSE,"Budget2000";"SecondQ",#N/A,FALSE,"Budget2000"}</definedName>
    <definedName name="rr" hidden="1">{"FirstQ",#N/A,FALSE,"Budget2000";"SecondQ",#N/A,FALSE,"Budget2000"}</definedName>
    <definedName name="rrr" localSheetId="0" hidden="1">{"AllDetail",#N/A,FALSE,"Research Budget";"1stQuarter",#N/A,FALSE,"Research Budget";"2nd Quarter",#N/A,FALSE,"Research Budget";"Summary",#N/A,FALSE,"Research Budget"}</definedName>
    <definedName name="rrr" localSheetId="1" hidden="1">{"AllDetail",#N/A,FALSE,"Research Budget";"1stQuarter",#N/A,FALSE,"Research Budget";"2nd Quarter",#N/A,FALSE,"Research Budget";"Summary",#N/A,FALSE,"Research Budget"}</definedName>
    <definedName name="rrr" localSheetId="2" hidden="1">{"AllDetail",#N/A,FALSE,"Research Budget";"1stQuarter",#N/A,FALSE,"Research Budget";"2nd Quarter",#N/A,FALSE,"Research Budget";"Summary",#N/A,FALSE,"Research Budget"}</definedName>
    <definedName name="rrr" hidden="1">{"AllDetail",#N/A,FALSE,"Research Budget";"1stQuarter",#N/A,FALSE,"Research Budget";"2nd Quarter",#N/A,FALSE,"Research Budget";"Summary",#N/A,FALSE,"Research Budget"}</definedName>
    <definedName name="Savings2010">[1]Budget!$B$11:$M$11</definedName>
    <definedName name="solver_cvg" localSheetId="2" hidden="1">0.0001</definedName>
    <definedName name="solver_drv" localSheetId="2" hidden="1">1</definedName>
    <definedName name="solver_est" localSheetId="2" hidden="1">1</definedName>
    <definedName name="solver_itr" localSheetId="2" hidden="1">100</definedName>
    <definedName name="solver_lhs1" localSheetId="2" hidden="1">ProjBudget2012!$B$4</definedName>
    <definedName name="solver_lhs2" localSheetId="2" hidden="1">ProjBudget2012!$F$4</definedName>
    <definedName name="solver_lhs3" localSheetId="2" hidden="1">ProjBudget2012!$J$4</definedName>
    <definedName name="solver_lhs4" localSheetId="2" hidden="1">ProjBudget2012!$N$4</definedName>
    <definedName name="solver_lin" localSheetId="2" hidden="1">2</definedName>
    <definedName name="solver_neg" localSheetId="2" hidden="1">2</definedName>
    <definedName name="solver_num" localSheetId="2" hidden="1">0</definedName>
    <definedName name="solver_nwt" localSheetId="2" hidden="1">1</definedName>
    <definedName name="solver_pre" localSheetId="2" hidden="1">0.000001</definedName>
    <definedName name="solver_rel1" localSheetId="2" hidden="1">1</definedName>
    <definedName name="solver_rel2" localSheetId="2" hidden="1">1</definedName>
    <definedName name="solver_rel3" localSheetId="2" hidden="1">1</definedName>
    <definedName name="solver_rel4" localSheetId="2" hidden="1">1</definedName>
    <definedName name="solver_rhs1" localSheetId="2" hidden="1">0.02</definedName>
    <definedName name="solver_rhs2" localSheetId="2" hidden="1">0.04</definedName>
    <definedName name="solver_rhs3" localSheetId="2" hidden="1">0.03</definedName>
    <definedName name="solver_rhs4" localSheetId="2" hidden="1">0.04</definedName>
    <definedName name="solver_scl" localSheetId="2" hidden="1">2</definedName>
    <definedName name="solver_sho" localSheetId="2" hidden="1">2</definedName>
    <definedName name="solver_tim" localSheetId="2" hidden="1">100</definedName>
    <definedName name="solver_tol" localSheetId="2" hidden="1">0.05</definedName>
    <definedName name="solver_typ" localSheetId="2" hidden="1">1</definedName>
    <definedName name="solver_val" localSheetId="2" hidden="1">0</definedName>
    <definedName name="TotalRev" localSheetId="3">SUM(Invoice!Revenue)</definedName>
    <definedName name="wrn.AllData." localSheetId="0" hidden="1">{"FirstQ",#N/A,FALSE,"Budget2000";"SecondQ",#N/A,FALSE,"Budget2000";"Summary",#N/A,FALSE,"Budget2000"}</definedName>
    <definedName name="wrn.AllData." localSheetId="1" hidden="1">{"FirstQ",#N/A,FALSE,"Budget2000";"SecondQ",#N/A,FALSE,"Budget2000";"Summary",#N/A,FALSE,"Budget2000"}</definedName>
    <definedName name="wrn.AllData." localSheetId="2" hidden="1">{"FirstQ",#N/A,FALSE,"Budget2000";"SecondQ",#N/A,FALSE,"Budget2000";"Summary",#N/A,FALSE,"Budget2000"}</definedName>
    <definedName name="wrn.AllData." hidden="1">{"FirstQ",#N/A,FALSE,"Budget2000";"SecondQ",#N/A,FALSE,"Budget2000";"Summary",#N/A,FALSE,"Budget2000"}</definedName>
    <definedName name="wrn.FirstHalf." localSheetId="0" hidden="1">{"FirstQ",#N/A,FALSE,"Budget2000";"SecondQ",#N/A,FALSE,"Budget2000"}</definedName>
    <definedName name="wrn.FirstHalf." localSheetId="1" hidden="1">{"FirstQ",#N/A,FALSE,"Budget2000";"SecondQ",#N/A,FALSE,"Budget2000"}</definedName>
    <definedName name="wrn.FirstHalf." localSheetId="2" hidden="1">{"FirstQ",#N/A,FALSE,"Budget2000";"SecondQ",#N/A,FALSE,"Budget2000"}</definedName>
    <definedName name="wrn.FirstHalf." hidden="1">{"FirstQ",#N/A,FALSE,"Budget2000";"SecondQ",#N/A,FALSE,"Budget2000"}</definedName>
    <definedName name="x" localSheetId="0" hidden="1">{"FirstQ",#N/A,FALSE,"Budget2000";"SecondQ",#N/A,FALSE,"Budget2000";"Summary",#N/A,FALSE,"Budget2000"}</definedName>
    <definedName name="x" localSheetId="1" hidden="1">{"FirstQ",#N/A,FALSE,"Budget2000";"SecondQ",#N/A,FALSE,"Budget2000";"Summary",#N/A,FALSE,"Budget2000"}</definedName>
    <definedName name="x" localSheetId="2" hidden="1">{"FirstQ",#N/A,FALSE,"Budget2000";"SecondQ",#N/A,FALSE,"Budget2000";"Summary",#N/A,FALSE,"Budget2000"}</definedName>
    <definedName name="x" hidden="1">{"FirstQ",#N/A,FALSE,"Budget2000";"SecondQ",#N/A,FALSE,"Budget2000";"Summary",#N/A,FALSE,"Budget2000"}</definedName>
    <definedName name="xxxxxxxxxxxxxxxxxxx" localSheetId="0" hidden="1">{"AllDetail",#N/A,FALSE,"Research Budget";"1stQuarter",#N/A,FALSE,"Research Budget";"2nd Quarter",#N/A,FALSE,"Research Budget";"Summary",#N/A,FALSE,"Research Budget"}</definedName>
    <definedName name="xxxxxxxxxxxxxxxxxxx" localSheetId="1" hidden="1">{"AllDetail",#N/A,FALSE,"Research Budget";"1stQuarter",#N/A,FALSE,"Research Budget";"2nd Quarter",#N/A,FALSE,"Research Budget";"Summary",#N/A,FALSE,"Research Budget"}</definedName>
    <definedName name="xxxxxxxxxxxxxxxxxxx" localSheetId="2" hidden="1">{"AllDetail",#N/A,FALSE,"Research Budget";"1stQuarter",#N/A,FALSE,"Research Budget";"2nd Quarter",#N/A,FALSE,"Research Budget";"Summary",#N/A,FALSE,"Research Budget"}</definedName>
    <definedName name="xxxxxxxxxxxxxxxxxxx" hidden="1">{"AllDetail",#N/A,FALSE,"Research Budget";"1stQuarter",#N/A,FALSE,"Research Budget";"2nd Quarter",#N/A,FALSE,"Research Budget";"Summary",#N/A,FALSE,"Research Budget"}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5" l="1"/>
  <c r="D13" i="5"/>
  <c r="D12" i="5"/>
  <c r="E12" i="5" s="1"/>
  <c r="D11" i="5"/>
  <c r="D14" i="5" s="1"/>
  <c r="C8" i="5"/>
  <c r="D7" i="5"/>
  <c r="E7" i="5" s="1"/>
  <c r="D6" i="5"/>
  <c r="D8" i="5" s="1"/>
  <c r="D15" i="5" s="1"/>
  <c r="F7" i="5" l="1"/>
  <c r="C15" i="5"/>
  <c r="F12" i="5"/>
  <c r="E6" i="5"/>
  <c r="E8" i="5" s="1"/>
  <c r="E11" i="5"/>
  <c r="E13" i="5"/>
  <c r="F13" i="5" s="1"/>
  <c r="F11" i="5"/>
  <c r="B33" i="4"/>
  <c r="C32" i="4"/>
  <c r="D32" i="4" s="1"/>
  <c r="F32" i="4" s="1"/>
  <c r="C31" i="4"/>
  <c r="D31" i="4" s="1"/>
  <c r="F31" i="4" s="1"/>
  <c r="C30" i="4"/>
  <c r="D30" i="4" s="1"/>
  <c r="F30" i="4" s="1"/>
  <c r="C29" i="4"/>
  <c r="D29" i="4" s="1"/>
  <c r="F29" i="4" s="1"/>
  <c r="C28" i="4"/>
  <c r="D28" i="4" s="1"/>
  <c r="F28" i="4" s="1"/>
  <c r="C27" i="4"/>
  <c r="D27" i="4" s="1"/>
  <c r="F27" i="4" s="1"/>
  <c r="C26" i="4"/>
  <c r="D26" i="4" s="1"/>
  <c r="F26" i="4" s="1"/>
  <c r="C25" i="4"/>
  <c r="D25" i="4" s="1"/>
  <c r="F25" i="4" s="1"/>
  <c r="C24" i="4"/>
  <c r="D24" i="4" s="1"/>
  <c r="F24" i="4" s="1"/>
  <c r="C23" i="4"/>
  <c r="D23" i="4" s="1"/>
  <c r="F23" i="4" s="1"/>
  <c r="C22" i="4"/>
  <c r="D22" i="4" s="1"/>
  <c r="F22" i="4" s="1"/>
  <c r="C21" i="4"/>
  <c r="D21" i="4" s="1"/>
  <c r="F21" i="4" s="1"/>
  <c r="C20" i="4"/>
  <c r="D20" i="4" s="1"/>
  <c r="F20" i="4" s="1"/>
  <c r="C19" i="4"/>
  <c r="D19" i="4" s="1"/>
  <c r="F19" i="4" s="1"/>
  <c r="C18" i="4"/>
  <c r="D18" i="4" s="1"/>
  <c r="F18" i="4" s="1"/>
  <c r="C17" i="4"/>
  <c r="C33" i="4" s="1"/>
  <c r="B13" i="4"/>
  <c r="C12" i="4"/>
  <c r="D12" i="4" s="1"/>
  <c r="F12" i="4" s="1"/>
  <c r="C11" i="4"/>
  <c r="D11" i="4" s="1"/>
  <c r="F11" i="4" s="1"/>
  <c r="G11" i="4" s="1"/>
  <c r="H11" i="4" s="1"/>
  <c r="J11" i="4" s="1"/>
  <c r="C10" i="4"/>
  <c r="B7" i="4"/>
  <c r="B14" i="4" s="1"/>
  <c r="C6" i="4"/>
  <c r="D6" i="4" s="1"/>
  <c r="F6" i="4" s="1"/>
  <c r="C5" i="4"/>
  <c r="B35" i="4" l="1"/>
  <c r="E11" i="4"/>
  <c r="F14" i="5"/>
  <c r="E14" i="5"/>
  <c r="E15" i="5" s="1"/>
  <c r="F6" i="5"/>
  <c r="F8" i="5" s="1"/>
  <c r="G6" i="4"/>
  <c r="H6" i="4" s="1"/>
  <c r="J6" i="4" s="1"/>
  <c r="K11" i="4"/>
  <c r="L11" i="4" s="1"/>
  <c r="N11" i="4" s="1"/>
  <c r="I11" i="4"/>
  <c r="G18" i="4"/>
  <c r="H18" i="4" s="1"/>
  <c r="J18" i="4" s="1"/>
  <c r="I20" i="4"/>
  <c r="G20" i="4"/>
  <c r="H20" i="4" s="1"/>
  <c r="J20" i="4" s="1"/>
  <c r="G22" i="4"/>
  <c r="H22" i="4" s="1"/>
  <c r="J22" i="4" s="1"/>
  <c r="G24" i="4"/>
  <c r="H24" i="4" s="1"/>
  <c r="J24" i="4" s="1"/>
  <c r="D5" i="4"/>
  <c r="E6" i="4"/>
  <c r="C7" i="4"/>
  <c r="C13" i="4"/>
  <c r="D10" i="4"/>
  <c r="G12" i="4"/>
  <c r="H12" i="4" s="1"/>
  <c r="J12" i="4" s="1"/>
  <c r="G19" i="4"/>
  <c r="H19" i="4" s="1"/>
  <c r="J19" i="4" s="1"/>
  <c r="G21" i="4"/>
  <c r="H21" i="4" s="1"/>
  <c r="J21" i="4" s="1"/>
  <c r="G23" i="4"/>
  <c r="H23" i="4" s="1"/>
  <c r="J23" i="4" s="1"/>
  <c r="E12" i="4"/>
  <c r="E18" i="4"/>
  <c r="E19" i="4"/>
  <c r="E20" i="4"/>
  <c r="E21" i="4"/>
  <c r="E22" i="4"/>
  <c r="E23" i="4"/>
  <c r="E24" i="4"/>
  <c r="G25" i="4"/>
  <c r="H25" i="4" s="1"/>
  <c r="J25" i="4" s="1"/>
  <c r="G26" i="4"/>
  <c r="H26" i="4" s="1"/>
  <c r="J26" i="4" s="1"/>
  <c r="G28" i="4"/>
  <c r="H28" i="4" s="1"/>
  <c r="J28" i="4" s="1"/>
  <c r="G30" i="4"/>
  <c r="H30" i="4" s="1"/>
  <c r="J30" i="4" s="1"/>
  <c r="G32" i="4"/>
  <c r="H32" i="4" s="1"/>
  <c r="J32" i="4" s="1"/>
  <c r="D17" i="4"/>
  <c r="E25" i="4"/>
  <c r="G27" i="4"/>
  <c r="H27" i="4" s="1"/>
  <c r="J27" i="4" s="1"/>
  <c r="G29" i="4"/>
  <c r="H29" i="4" s="1"/>
  <c r="J29" i="4" s="1"/>
  <c r="G31" i="4"/>
  <c r="H31" i="4" s="1"/>
  <c r="J31" i="4" s="1"/>
  <c r="E26" i="4"/>
  <c r="E27" i="4"/>
  <c r="E28" i="4"/>
  <c r="E29" i="4"/>
  <c r="E30" i="4"/>
  <c r="E31" i="4"/>
  <c r="E32" i="4"/>
  <c r="I26" i="4" l="1"/>
  <c r="I22" i="4"/>
  <c r="I18" i="4"/>
  <c r="I30" i="4"/>
  <c r="I28" i="4"/>
  <c r="F15" i="5"/>
  <c r="I31" i="4"/>
  <c r="I29" i="4"/>
  <c r="I27" i="4"/>
  <c r="D33" i="4"/>
  <c r="F17" i="4"/>
  <c r="I32" i="4"/>
  <c r="K23" i="4"/>
  <c r="L23" i="4" s="1"/>
  <c r="N23" i="4" s="1"/>
  <c r="K21" i="4"/>
  <c r="L21" i="4" s="1"/>
  <c r="N21" i="4" s="1"/>
  <c r="K19" i="4"/>
  <c r="L19" i="4" s="1"/>
  <c r="N19" i="4" s="1"/>
  <c r="K12" i="4"/>
  <c r="L12" i="4" s="1"/>
  <c r="N12" i="4" s="1"/>
  <c r="F10" i="4"/>
  <c r="D13" i="4"/>
  <c r="E10" i="4"/>
  <c r="C14" i="4"/>
  <c r="C35" i="4" s="1"/>
  <c r="D7" i="4"/>
  <c r="F5" i="4"/>
  <c r="I24" i="4"/>
  <c r="Q11" i="4"/>
  <c r="O11" i="4"/>
  <c r="P11" i="4" s="1"/>
  <c r="K6" i="4"/>
  <c r="L6" i="4" s="1"/>
  <c r="N6" i="4" s="1"/>
  <c r="M31" i="4"/>
  <c r="K31" i="4"/>
  <c r="L31" i="4" s="1"/>
  <c r="N31" i="4" s="1"/>
  <c r="K29" i="4"/>
  <c r="L29" i="4" s="1"/>
  <c r="N29" i="4" s="1"/>
  <c r="M27" i="4"/>
  <c r="K27" i="4"/>
  <c r="L27" i="4" s="1"/>
  <c r="N27" i="4" s="1"/>
  <c r="K32" i="4"/>
  <c r="L32" i="4" s="1"/>
  <c r="N32" i="4" s="1"/>
  <c r="K30" i="4"/>
  <c r="L30" i="4" s="1"/>
  <c r="N30" i="4" s="1"/>
  <c r="K28" i="4"/>
  <c r="L28" i="4" s="1"/>
  <c r="N28" i="4" s="1"/>
  <c r="K26" i="4"/>
  <c r="L26" i="4" s="1"/>
  <c r="N26" i="4" s="1"/>
  <c r="K25" i="4"/>
  <c r="L25" i="4" s="1"/>
  <c r="N25" i="4" s="1"/>
  <c r="E17" i="4"/>
  <c r="I25" i="4"/>
  <c r="I23" i="4"/>
  <c r="I21" i="4"/>
  <c r="I19" i="4"/>
  <c r="I12" i="4"/>
  <c r="K24" i="4"/>
  <c r="L24" i="4" s="1"/>
  <c r="N24" i="4" s="1"/>
  <c r="K22" i="4"/>
  <c r="L22" i="4" s="1"/>
  <c r="N22" i="4" s="1"/>
  <c r="K20" i="4"/>
  <c r="L20" i="4" s="1"/>
  <c r="N20" i="4" s="1"/>
  <c r="K18" i="4"/>
  <c r="L18" i="4" s="1"/>
  <c r="N18" i="4" s="1"/>
  <c r="E5" i="4"/>
  <c r="M11" i="4"/>
  <c r="I6" i="4"/>
  <c r="R11" i="4" l="1"/>
  <c r="M29" i="4"/>
  <c r="M6" i="4"/>
  <c r="O20" i="4"/>
  <c r="P20" i="4" s="1"/>
  <c r="O24" i="4"/>
  <c r="P24" i="4" s="1"/>
  <c r="E33" i="4"/>
  <c r="O25" i="4"/>
  <c r="P25" i="4" s="1"/>
  <c r="O28" i="4"/>
  <c r="P28" i="4" s="1"/>
  <c r="O30" i="4"/>
  <c r="P30" i="4" s="1"/>
  <c r="O32" i="4"/>
  <c r="P32" i="4" s="1"/>
  <c r="F7" i="4"/>
  <c r="G5" i="4"/>
  <c r="O12" i="4"/>
  <c r="P12" i="4" s="1"/>
  <c r="Q12" i="4" s="1"/>
  <c r="O19" i="4"/>
  <c r="P19" i="4" s="1"/>
  <c r="O21" i="4"/>
  <c r="P21" i="4" s="1"/>
  <c r="O23" i="4"/>
  <c r="P23" i="4" s="1"/>
  <c r="F33" i="4"/>
  <c r="G17" i="4"/>
  <c r="O18" i="4"/>
  <c r="P18" i="4" s="1"/>
  <c r="O22" i="4"/>
  <c r="P22" i="4" s="1"/>
  <c r="O26" i="4"/>
  <c r="P26" i="4" s="1"/>
  <c r="E7" i="4"/>
  <c r="M18" i="4"/>
  <c r="M20" i="4"/>
  <c r="M22" i="4"/>
  <c r="M24" i="4"/>
  <c r="M25" i="4"/>
  <c r="M26" i="4"/>
  <c r="M28" i="4"/>
  <c r="M30" i="4"/>
  <c r="M32" i="4"/>
  <c r="Q27" i="4"/>
  <c r="R27" i="4" s="1"/>
  <c r="O27" i="4"/>
  <c r="P27" i="4" s="1"/>
  <c r="O29" i="4"/>
  <c r="P29" i="4" s="1"/>
  <c r="Q31" i="4"/>
  <c r="R31" i="4" s="1"/>
  <c r="O31" i="4"/>
  <c r="P31" i="4" s="1"/>
  <c r="O6" i="4"/>
  <c r="P6" i="4" s="1"/>
  <c r="D14" i="4"/>
  <c r="D35" i="4" s="1"/>
  <c r="E13" i="4"/>
  <c r="F13" i="4"/>
  <c r="G10" i="4"/>
  <c r="M12" i="4"/>
  <c r="M19" i="4"/>
  <c r="M21" i="4"/>
  <c r="M23" i="4"/>
  <c r="Q19" i="4" l="1"/>
  <c r="R21" i="4"/>
  <c r="Q6" i="4"/>
  <c r="R6" i="4" s="1"/>
  <c r="Q29" i="4"/>
  <c r="R29" i="4" s="1"/>
  <c r="R12" i="4"/>
  <c r="Q23" i="4"/>
  <c r="R23" i="4" s="1"/>
  <c r="R19" i="4"/>
  <c r="Q21" i="4"/>
  <c r="G13" i="4"/>
  <c r="H10" i="4"/>
  <c r="I10" i="4"/>
  <c r="E14" i="4"/>
  <c r="E35" i="4" s="1"/>
  <c r="Q26" i="4"/>
  <c r="Q22" i="4"/>
  <c r="R22" i="4" s="1"/>
  <c r="Q18" i="4"/>
  <c r="R18" i="4" s="1"/>
  <c r="G7" i="4"/>
  <c r="G14" i="4" s="1"/>
  <c r="H5" i="4"/>
  <c r="F14" i="4"/>
  <c r="F35" i="4" s="1"/>
  <c r="Q32" i="4"/>
  <c r="R32" i="4" s="1"/>
  <c r="Q30" i="4"/>
  <c r="R30" i="4" s="1"/>
  <c r="Q28" i="4"/>
  <c r="R28" i="4" s="1"/>
  <c r="Q25" i="4"/>
  <c r="R25" i="4" s="1"/>
  <c r="Q24" i="4"/>
  <c r="R24" i="4" s="1"/>
  <c r="Q20" i="4"/>
  <c r="R26" i="4"/>
  <c r="R20" i="4"/>
  <c r="G33" i="4"/>
  <c r="H17" i="4"/>
  <c r="H33" i="4" l="1"/>
  <c r="J17" i="4"/>
  <c r="H7" i="4"/>
  <c r="J5" i="4"/>
  <c r="I5" i="4"/>
  <c r="J10" i="4"/>
  <c r="H13" i="4"/>
  <c r="I17" i="4"/>
  <c r="G35" i="4"/>
  <c r="I13" i="4"/>
  <c r="I33" i="4" l="1"/>
  <c r="J13" i="4"/>
  <c r="K10" i="4"/>
  <c r="J7" i="4"/>
  <c r="J14" i="4" s="1"/>
  <c r="J35" i="4" s="1"/>
  <c r="K5" i="4"/>
  <c r="J33" i="4"/>
  <c r="K17" i="4"/>
  <c r="I7" i="4"/>
  <c r="I14" i="4" s="1"/>
  <c r="I35" i="4" s="1"/>
  <c r="H14" i="4"/>
  <c r="H35" i="4" s="1"/>
  <c r="K13" i="4" l="1"/>
  <c r="L10" i="4"/>
  <c r="K7" i="4"/>
  <c r="K14" i="4" s="1"/>
  <c r="L5" i="4"/>
  <c r="K33" i="4"/>
  <c r="L17" i="4"/>
  <c r="M10" i="4"/>
  <c r="M13" i="4" l="1"/>
  <c r="L7" i="4"/>
  <c r="N5" i="4"/>
  <c r="N10" i="4"/>
  <c r="L13" i="4"/>
  <c r="L33" i="4"/>
  <c r="N17" i="4"/>
  <c r="M17" i="4"/>
  <c r="M5" i="4"/>
  <c r="K35" i="4"/>
  <c r="N33" i="4" l="1"/>
  <c r="O17" i="4"/>
  <c r="N7" i="4"/>
  <c r="O5" i="4"/>
  <c r="M7" i="4"/>
  <c r="M14" i="4" s="1"/>
  <c r="M33" i="4"/>
  <c r="N13" i="4"/>
  <c r="O10" i="4"/>
  <c r="L14" i="4"/>
  <c r="L35" i="4" s="1"/>
  <c r="O13" i="4" l="1"/>
  <c r="P10" i="4"/>
  <c r="P13" i="4" s="1"/>
  <c r="O7" i="4"/>
  <c r="O14" i="4" s="1"/>
  <c r="P5" i="4"/>
  <c r="P7" i="4" s="1"/>
  <c r="P14" i="4" s="1"/>
  <c r="N14" i="4"/>
  <c r="N35" i="4" s="1"/>
  <c r="Q10" i="4"/>
  <c r="M35" i="4"/>
  <c r="O33" i="4"/>
  <c r="P17" i="4"/>
  <c r="P33" i="4" s="1"/>
  <c r="Q5" i="4" l="1"/>
  <c r="Q7" i="4" s="1"/>
  <c r="O35" i="4"/>
  <c r="Q13" i="4"/>
  <c r="R10" i="4"/>
  <c r="R13" i="4" s="1"/>
  <c r="P35" i="4"/>
  <c r="Q17" i="4"/>
  <c r="L52" i="3"/>
  <c r="J52" i="3"/>
  <c r="I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R5" i="4" l="1"/>
  <c r="R7" i="4" s="1"/>
  <c r="R14" i="4" s="1"/>
  <c r="Q33" i="4"/>
  <c r="R17" i="4"/>
  <c r="R33" i="4" s="1"/>
  <c r="Q14" i="4"/>
  <c r="Q35" i="4" s="1"/>
  <c r="R35" i="4" l="1"/>
  <c r="A2" i="4" s="1"/>
</calcChain>
</file>

<file path=xl/sharedStrings.xml><?xml version="1.0" encoding="utf-8"?>
<sst xmlns="http://schemas.openxmlformats.org/spreadsheetml/2006/main" count="465" uniqueCount="271">
  <si>
    <t>Year</t>
  </si>
  <si>
    <t>Quarter</t>
  </si>
  <si>
    <t>Month</t>
  </si>
  <si>
    <t>Sales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</si>
  <si>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</si>
  <si>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</si>
  <si>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</si>
  <si>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</si>
  <si>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</si>
  <si>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</si>
  <si>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</si>
  <si>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</si>
  <si>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</si>
  <si>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</si>
  <si>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</si>
  <si>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</si>
  <si>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Quick Summary</t>
  </si>
  <si>
    <t>Year list</t>
  </si>
  <si>
    <t>Total</t>
  </si>
  <si>
    <t>Month List</t>
  </si>
  <si>
    <t>Phoenix</t>
  </si>
  <si>
    <t>New York</t>
  </si>
  <si>
    <t>Atlanta</t>
  </si>
  <si>
    <t>Seattle</t>
  </si>
  <si>
    <t>Chicago</t>
  </si>
  <si>
    <t>Dallas</t>
  </si>
  <si>
    <t>Los Angeles</t>
  </si>
  <si>
    <t>Denver</t>
  </si>
  <si>
    <t>Boston</t>
  </si>
  <si>
    <t>LasVegas</t>
  </si>
  <si>
    <t>Houston</t>
  </si>
  <si>
    <t>Albuquerque</t>
  </si>
  <si>
    <t>31W9685K</t>
  </si>
  <si>
    <t>32K0296M</t>
  </si>
  <si>
    <t>61M2954J</t>
  </si>
  <si>
    <t>16J1468G</t>
  </si>
  <si>
    <t>17G5008B</t>
  </si>
  <si>
    <t>96B6407V</t>
  </si>
  <si>
    <t>79V3789Q</t>
  </si>
  <si>
    <t>21Q7341C</t>
  </si>
  <si>
    <t>43C5717Z</t>
  </si>
  <si>
    <t>12Z2864P</t>
  </si>
  <si>
    <t>18P2929X</t>
  </si>
  <si>
    <t>74X7563K</t>
  </si>
  <si>
    <t>80K9419M</t>
  </si>
  <si>
    <t>20M8696J</t>
  </si>
  <si>
    <t>41J9525G</t>
  </si>
  <si>
    <t>52G1351W</t>
  </si>
  <si>
    <t>33W7621K</t>
  </si>
  <si>
    <t>63K9614M</t>
  </si>
  <si>
    <t>33M4546J</t>
  </si>
  <si>
    <t>79J5239G</t>
  </si>
  <si>
    <t>31G4996B</t>
  </si>
  <si>
    <t>43B8477V</t>
  </si>
  <si>
    <t>64V4188Q</t>
  </si>
  <si>
    <t>96Q2045C</t>
  </si>
  <si>
    <t>99C1407Z</t>
  </si>
  <si>
    <t>35Z6680P</t>
  </si>
  <si>
    <t>84P1439X</t>
  </si>
  <si>
    <t>76X7563K</t>
  </si>
  <si>
    <t>65K2582M</t>
  </si>
  <si>
    <t>57M6292H</t>
  </si>
  <si>
    <t>Item list</t>
  </si>
  <si>
    <t>Item</t>
  </si>
  <si>
    <t>city list</t>
  </si>
  <si>
    <t>Invoice</t>
  </si>
  <si>
    <t>Last Name</t>
  </si>
  <si>
    <t>First Name</t>
  </si>
  <si>
    <t>Order Date</t>
  </si>
  <si>
    <t>Delivery Date</t>
  </si>
  <si>
    <t>Customer Type</t>
  </si>
  <si>
    <t>Region</t>
  </si>
  <si>
    <t>Time to Deliver</t>
  </si>
  <si>
    <t>Sales Rep</t>
  </si>
  <si>
    <t>Subtotal</t>
  </si>
  <si>
    <t>Sales Tax</t>
  </si>
  <si>
    <t>006542</t>
  </si>
  <si>
    <t>Abel</t>
  </si>
  <si>
    <t>Mable</t>
  </si>
  <si>
    <t>Home &amp; Student</t>
  </si>
  <si>
    <t>East</t>
  </si>
  <si>
    <t>Susan</t>
  </si>
  <si>
    <t>006543</t>
  </si>
  <si>
    <t>Barrat</t>
  </si>
  <si>
    <t>Lisa</t>
  </si>
  <si>
    <t>Pro</t>
  </si>
  <si>
    <t>Southwest</t>
  </si>
  <si>
    <t>Mark</t>
  </si>
  <si>
    <t>007931</t>
  </si>
  <si>
    <t>Beacon</t>
  </si>
  <si>
    <t>Mavis</t>
  </si>
  <si>
    <t>Pro Plus</t>
  </si>
  <si>
    <t>North</t>
  </si>
  <si>
    <t>007788</t>
  </si>
  <si>
    <t>Boop</t>
  </si>
  <si>
    <t>Betty</t>
  </si>
  <si>
    <t>Beth</t>
  </si>
  <si>
    <t>008899</t>
  </si>
  <si>
    <t>Brown</t>
  </si>
  <si>
    <t>Sharon</t>
  </si>
  <si>
    <t>005566</t>
  </si>
  <si>
    <t>Brian</t>
  </si>
  <si>
    <t>Connie</t>
  </si>
  <si>
    <t>John</t>
  </si>
  <si>
    <t>004564</t>
  </si>
  <si>
    <t>Bunnel</t>
  </si>
  <si>
    <t>Jeff</t>
  </si>
  <si>
    <t>001397</t>
  </si>
  <si>
    <t>Burningham</t>
  </si>
  <si>
    <t>Bill</t>
  </si>
  <si>
    <t>005957</t>
  </si>
  <si>
    <t>Pat</t>
  </si>
  <si>
    <t>008855</t>
  </si>
  <si>
    <t>Cooksey</t>
  </si>
  <si>
    <t>Cathy</t>
  </si>
  <si>
    <t>005522</t>
  </si>
  <si>
    <t>Cook</t>
  </si>
  <si>
    <t>Ima</t>
  </si>
  <si>
    <t>007897</t>
  </si>
  <si>
    <t>Curtis</t>
  </si>
  <si>
    <t>Sue</t>
  </si>
  <si>
    <t>009879</t>
  </si>
  <si>
    <t>Dryson</t>
  </si>
  <si>
    <t>Ed</t>
  </si>
  <si>
    <t>001231</t>
  </si>
  <si>
    <t>Emmory</t>
  </si>
  <si>
    <t>Chris</t>
  </si>
  <si>
    <t>001111</t>
  </si>
  <si>
    <t>Friel</t>
  </si>
  <si>
    <t>Jean</t>
  </si>
  <si>
    <t>006789</t>
  </si>
  <si>
    <t>Gibbs</t>
  </si>
  <si>
    <t>Samantha</t>
  </si>
  <si>
    <t>002233</t>
  </si>
  <si>
    <t>Glenn</t>
  </si>
  <si>
    <t>Amanda</t>
  </si>
  <si>
    <t>004567</t>
  </si>
  <si>
    <t>Hall</t>
  </si>
  <si>
    <t>Ian</t>
  </si>
  <si>
    <t>006546</t>
  </si>
  <si>
    <t>Hanford</t>
  </si>
  <si>
    <t>Raquel</t>
  </si>
  <si>
    <t>004646</t>
  </si>
  <si>
    <t>Johnson</t>
  </si>
  <si>
    <t>Linda</t>
  </si>
  <si>
    <t>006969</t>
  </si>
  <si>
    <t>Bob</t>
  </si>
  <si>
    <t>003737</t>
  </si>
  <si>
    <t>Jones</t>
  </si>
  <si>
    <t>Joe</t>
  </si>
  <si>
    <t>009874</t>
  </si>
  <si>
    <t>Jackie</t>
  </si>
  <si>
    <t>003636</t>
  </si>
  <si>
    <t>Kennedy</t>
  </si>
  <si>
    <t>Jack</t>
  </si>
  <si>
    <t>009966</t>
  </si>
  <si>
    <t>Krull</t>
  </si>
  <si>
    <t>Marvin</t>
  </si>
  <si>
    <t>005678</t>
  </si>
  <si>
    <t>Lindholm</t>
  </si>
  <si>
    <t>Odessa</t>
  </si>
  <si>
    <t>003213</t>
  </si>
  <si>
    <t>Link</t>
  </si>
  <si>
    <t>Richard</t>
  </si>
  <si>
    <t>001414</t>
  </si>
  <si>
    <t>Monroe</t>
  </si>
  <si>
    <t>Marilyn</t>
  </si>
  <si>
    <t>004455</t>
  </si>
  <si>
    <t>Mouse</t>
  </si>
  <si>
    <t>Mickey</t>
  </si>
  <si>
    <t>001122</t>
  </si>
  <si>
    <t>Minnie</t>
  </si>
  <si>
    <t>009876</t>
  </si>
  <si>
    <t>Rowe</t>
  </si>
  <si>
    <t>Erlandesa</t>
  </si>
  <si>
    <t>005555</t>
  </si>
  <si>
    <t>Sands</t>
  </si>
  <si>
    <t>Ann</t>
  </si>
  <si>
    <t>007777</t>
  </si>
  <si>
    <t>Sand</t>
  </si>
  <si>
    <t>Sarah</t>
  </si>
  <si>
    <t>006666</t>
  </si>
  <si>
    <t>Karen</t>
  </si>
  <si>
    <t>004444</t>
  </si>
  <si>
    <t>Sandmor</t>
  </si>
  <si>
    <t>Bhorn</t>
  </si>
  <si>
    <t>003333</t>
  </si>
  <si>
    <t>Yolanda</t>
  </si>
  <si>
    <t>006541</t>
  </si>
  <si>
    <t>Wayne</t>
  </si>
  <si>
    <t>Servantos</t>
  </si>
  <si>
    <t>Anamaria</t>
  </si>
  <si>
    <t>005135</t>
  </si>
  <si>
    <t>Smith</t>
  </si>
  <si>
    <t>Chloe</t>
  </si>
  <si>
    <t>001919</t>
  </si>
  <si>
    <t>Carol</t>
  </si>
  <si>
    <t>002828</t>
  </si>
  <si>
    <t>Craig</t>
  </si>
  <si>
    <t>007744</t>
  </si>
  <si>
    <t>Clarissa</t>
  </si>
  <si>
    <t>009999</t>
  </si>
  <si>
    <t>Stephenson</t>
  </si>
  <si>
    <t>Randy</t>
  </si>
  <si>
    <t>002222</t>
  </si>
  <si>
    <t>Stone</t>
  </si>
  <si>
    <t>Kneiss</t>
  </si>
  <si>
    <t>008888</t>
  </si>
  <si>
    <t>Grant</t>
  </si>
  <si>
    <t>007474</t>
  </si>
  <si>
    <t>Steve</t>
  </si>
  <si>
    <t>002345</t>
  </si>
  <si>
    <t>Taylor</t>
  </si>
  <si>
    <t>Tim</t>
  </si>
  <si>
    <t>001321</t>
  </si>
  <si>
    <t>Levi</t>
  </si>
  <si>
    <t>003456</t>
  </si>
  <si>
    <t>Latiss</t>
  </si>
  <si>
    <t>Darci</t>
  </si>
  <si>
    <t>003457</t>
  </si>
  <si>
    <t>Barnabus</t>
  </si>
  <si>
    <t>Two Trees Olive Oil Company</t>
  </si>
  <si>
    <t>Jan</t>
  </si>
  <si>
    <t>Feb</t>
  </si>
  <si>
    <t>Mar</t>
  </si>
  <si>
    <t>1st Q</t>
  </si>
  <si>
    <t>Apr</t>
  </si>
  <si>
    <t>Jun</t>
  </si>
  <si>
    <t>2nd Q</t>
  </si>
  <si>
    <t>Jul</t>
  </si>
  <si>
    <t>Aug</t>
  </si>
  <si>
    <t>Sep</t>
  </si>
  <si>
    <t>3rd Q</t>
  </si>
  <si>
    <t>Oct</t>
  </si>
  <si>
    <t>Nov</t>
  </si>
  <si>
    <t>Dec</t>
  </si>
  <si>
    <t>4th Q</t>
  </si>
  <si>
    <t>TOTAL</t>
  </si>
  <si>
    <t>Gross Revenue</t>
  </si>
  <si>
    <t>Shipping</t>
  </si>
  <si>
    <t>Cost of Goods Sold</t>
  </si>
  <si>
    <t>Goods</t>
  </si>
  <si>
    <t>Miscellaneous</t>
  </si>
  <si>
    <t>Cost of Goods Total</t>
  </si>
  <si>
    <t>Gross Profit</t>
  </si>
  <si>
    <t>Expenses</t>
  </si>
  <si>
    <t>Advertising</t>
  </si>
  <si>
    <t>Electricity</t>
  </si>
  <si>
    <t>Food</t>
  </si>
  <si>
    <t>Heat</t>
  </si>
  <si>
    <t>Insurance</t>
  </si>
  <si>
    <t>Interest</t>
  </si>
  <si>
    <t>Legal Services</t>
  </si>
  <si>
    <t>Office Supplies</t>
  </si>
  <si>
    <t>Rent</t>
  </si>
  <si>
    <t>Salaries</t>
  </si>
  <si>
    <t>Taxes</t>
  </si>
  <si>
    <t>Telephone</t>
  </si>
  <si>
    <t>Training</t>
  </si>
  <si>
    <t>Travel</t>
  </si>
  <si>
    <t>Utilities</t>
  </si>
  <si>
    <t>Water</t>
  </si>
  <si>
    <t>Total Expenses</t>
  </si>
  <si>
    <t>Net Profit</t>
  </si>
  <si>
    <t>cargo</t>
  </si>
  <si>
    <t>Freight</t>
  </si>
  <si>
    <t>Jan Sales possibilities</t>
  </si>
  <si>
    <t>find row number</t>
  </si>
  <si>
    <t>find column number</t>
  </si>
  <si>
    <t>find sales</t>
  </si>
  <si>
    <t>Sales First Quarter - by Item and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</si>
</sst>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i/>
      <sz val="20"/>
      <color indexed="17"/>
      <name val="Calibri"/>
      <family val="2"/>
    </font>
    <font>
      <sz val="24"/>
      <name val="Calibri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color indexed="12"/>
      <name val="Calibri"/>
      <family val="2"/>
    </font>
    <font>
      <b/>
      <sz val="10"/>
      <color indexed="17"/>
      <name val="Calibri"/>
      <family val="2"/>
    </font>
    <font>
      <sz val="11"/>
      <color theme="1"/>
      <name val="Calibri"/>
      <family val="2"/>
    </font>
    <font>
      <b/>
      <i/>
      <sz val="10"/>
      <name val="Arial"/>
      <family val="2"/>
    </font>
    <font>
      <b/>
      <sz val="11"/>
      <color theme="0"/>
      <name val="Calibri"/>
      <family val="2"/>
    </font>
    <font>
      <b/>
      <sz val="16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A5A5A5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indexed="64"/>
      </top>
      <bottom/>
      <diagonal/>
    </border>
    <border>
      <left style="thin">
        <color theme="4" tint="0.39997558519241921"/>
      </left>
      <right/>
      <top style="double">
        <color theme="4"/>
      </top>
      <bottom style="thin">
        <color theme="4" tint="0.39997558519241921"/>
      </bottom>
      <diagonal/>
    </border>
    <border>
      <left/>
      <right/>
      <top style="double">
        <color theme="4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double">
        <color theme="4"/>
      </top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13" borderId="25"/>
    <xf numFmtId="0" fontId="1" fillId="0" borderId="0"/>
    <xf numFmtId="0" fontId="16" fillId="0" borderId="0"/>
    <xf numFmtId="9" fontId="1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14" borderId="26" applyNumberFormat="0" applyAlignment="0" applyProtection="0"/>
  </cellStyleXfs>
  <cellXfs count="120">
    <xf numFmtId="0" fontId="0" fillId="0" borderId="0" xfId="0"/>
    <xf numFmtId="0" fontId="11" fillId="10" borderId="0" xfId="7" applyFont="1" applyFill="1" applyAlignment="1">
      <alignment horizontal="center" vertical="center"/>
    </xf>
    <xf numFmtId="0" fontId="11" fillId="10" borderId="12" xfId="7" applyFont="1" applyFill="1" applyBorder="1" applyAlignment="1">
      <alignment horizontal="center" vertical="center"/>
    </xf>
    <xf numFmtId="0" fontId="16" fillId="0" borderId="0" xfId="15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6" applyNumberFormat="1" applyFont="1"/>
    <xf numFmtId="0" fontId="0" fillId="0" borderId="1" xfId="0" applyBorder="1"/>
    <xf numFmtId="0" fontId="0" fillId="3" borderId="1" xfId="0" applyFill="1" applyBorder="1"/>
    <xf numFmtId="0" fontId="5" fillId="0" borderId="0" xfId="7" applyFont="1"/>
    <xf numFmtId="0" fontId="5" fillId="0" borderId="0" xfId="7" applyFont="1" applyAlignment="1">
      <alignment horizontal="left"/>
    </xf>
    <xf numFmtId="1" fontId="6" fillId="0" borderId="0" xfId="7" applyNumberFormat="1" applyFont="1" applyAlignment="1">
      <alignment horizontal="left"/>
    </xf>
    <xf numFmtId="165" fontId="5" fillId="0" borderId="0" xfId="8" applyNumberFormat="1" applyFont="1"/>
    <xf numFmtId="165" fontId="5" fillId="0" borderId="0" xfId="7" applyNumberFormat="1" applyFont="1"/>
    <xf numFmtId="0" fontId="5" fillId="3" borderId="0" xfId="7" applyFont="1" applyFill="1"/>
    <xf numFmtId="0" fontId="5" fillId="2" borderId="0" xfId="7" applyFont="1" applyFill="1"/>
    <xf numFmtId="0" fontId="5" fillId="0" borderId="0" xfId="7" applyFont="1" applyAlignment="1">
      <alignment wrapText="1"/>
    </xf>
    <xf numFmtId="49" fontId="9" fillId="7" borderId="3" xfId="0" applyNumberFormat="1" applyFont="1" applyFill="1" applyBorder="1" applyAlignment="1">
      <alignment horizontal="center" wrapText="1"/>
    </xf>
    <xf numFmtId="0" fontId="9" fillId="7" borderId="4" xfId="0" applyFont="1" applyFill="1" applyBorder="1" applyAlignment="1">
      <alignment horizontal="center" wrapText="1"/>
    </xf>
    <xf numFmtId="14" fontId="9" fillId="7" borderId="4" xfId="0" applyNumberFormat="1" applyFont="1" applyFill="1" applyBorder="1" applyAlignment="1">
      <alignment horizontal="center" wrapText="1"/>
    </xf>
    <xf numFmtId="1" fontId="9" fillId="7" borderId="4" xfId="0" applyNumberFormat="1" applyFont="1" applyFill="1" applyBorder="1" applyAlignment="1">
      <alignment horizontal="center" wrapText="1"/>
    </xf>
    <xf numFmtId="44" fontId="9" fillId="7" borderId="4" xfId="6" applyFont="1" applyFill="1" applyBorder="1" applyAlignment="1">
      <alignment horizontal="center" wrapText="1"/>
    </xf>
    <xf numFmtId="44" fontId="9" fillId="7" borderId="5" xfId="6" applyFont="1" applyFill="1" applyBorder="1" applyAlignment="1">
      <alignment horizontal="center" wrapText="1"/>
    </xf>
    <xf numFmtId="49" fontId="0" fillId="8" borderId="6" xfId="0" applyNumberFormat="1" applyFill="1" applyBorder="1"/>
    <xf numFmtId="0" fontId="0" fillId="8" borderId="7" xfId="0" applyFill="1" applyBorder="1"/>
    <xf numFmtId="14" fontId="0" fillId="8" borderId="7" xfId="0" applyNumberFormat="1" applyFill="1" applyBorder="1"/>
    <xf numFmtId="1" fontId="0" fillId="8" borderId="7" xfId="0" applyNumberFormat="1" applyFill="1" applyBorder="1"/>
    <xf numFmtId="165" fontId="0" fillId="8" borderId="7" xfId="9" applyNumberFormat="1" applyFont="1" applyFill="1" applyBorder="1" applyAlignment="1">
      <alignment horizontal="center" wrapText="1"/>
    </xf>
    <xf numFmtId="0" fontId="0" fillId="8" borderId="7" xfId="0" applyFill="1" applyBorder="1" applyAlignment="1">
      <alignment horizontal="center" wrapText="1"/>
    </xf>
    <xf numFmtId="44" fontId="0" fillId="8" borderId="7" xfId="6" applyFont="1" applyFill="1" applyBorder="1" applyAlignment="1">
      <alignment horizontal="center" wrapText="1"/>
    </xf>
    <xf numFmtId="44" fontId="0" fillId="8" borderId="7" xfId="0" applyNumberFormat="1" applyFill="1" applyBorder="1"/>
    <xf numFmtId="44" fontId="7" fillId="9" borderId="8" xfId="0" applyNumberFormat="1" applyFont="1" applyFill="1" applyBorder="1"/>
    <xf numFmtId="49" fontId="0" fillId="0" borderId="3" xfId="0" applyNumberFormat="1" applyBorder="1"/>
    <xf numFmtId="0" fontId="0" fillId="0" borderId="4" xfId="0" applyBorder="1"/>
    <xf numFmtId="14" fontId="0" fillId="0" borderId="4" xfId="0" applyNumberFormat="1" applyBorder="1"/>
    <xf numFmtId="1" fontId="0" fillId="0" borderId="4" xfId="0" applyNumberFormat="1" applyBorder="1"/>
    <xf numFmtId="165" fontId="0" fillId="0" borderId="4" xfId="9" applyNumberFormat="1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44" fontId="0" fillId="0" borderId="4" xfId="6" applyFont="1" applyBorder="1"/>
    <xf numFmtId="44" fontId="0" fillId="0" borderId="4" xfId="0" applyNumberFormat="1" applyBorder="1"/>
    <xf numFmtId="44" fontId="7" fillId="9" borderId="5" xfId="0" applyNumberFormat="1" applyFont="1" applyFill="1" applyBorder="1"/>
    <xf numFmtId="49" fontId="0" fillId="8" borderId="3" xfId="0" applyNumberFormat="1" applyFill="1" applyBorder="1"/>
    <xf numFmtId="0" fontId="0" fillId="8" borderId="4" xfId="0" applyFill="1" applyBorder="1"/>
    <xf numFmtId="14" fontId="0" fillId="8" borderId="4" xfId="0" applyNumberFormat="1" applyFill="1" applyBorder="1"/>
    <xf numFmtId="1" fontId="0" fillId="8" borderId="4" xfId="0" applyNumberFormat="1" applyFill="1" applyBorder="1"/>
    <xf numFmtId="165" fontId="0" fillId="8" borderId="4" xfId="9" applyNumberFormat="1" applyFont="1" applyFill="1" applyBorder="1" applyAlignment="1">
      <alignment horizontal="center" wrapText="1"/>
    </xf>
    <xf numFmtId="0" fontId="0" fillId="8" borderId="4" xfId="0" applyFill="1" applyBorder="1" applyAlignment="1">
      <alignment horizontal="center"/>
    </xf>
    <xf numFmtId="44" fontId="0" fillId="8" borderId="4" xfId="6" applyFont="1" applyFill="1" applyBorder="1"/>
    <xf numFmtId="44" fontId="0" fillId="8" borderId="4" xfId="0" applyNumberFormat="1" applyFill="1" applyBorder="1"/>
    <xf numFmtId="0" fontId="0" fillId="0" borderId="4" xfId="0" applyBorder="1" applyAlignment="1">
      <alignment horizontal="center" wrapText="1"/>
    </xf>
    <xf numFmtId="0" fontId="0" fillId="8" borderId="4" xfId="0" applyFill="1" applyBorder="1" applyAlignment="1">
      <alignment horizontal="center" wrapText="1"/>
    </xf>
    <xf numFmtId="0" fontId="8" fillId="0" borderId="9" xfId="0" applyFont="1" applyBorder="1"/>
    <xf numFmtId="0" fontId="8" fillId="0" borderId="10" xfId="0" applyFont="1" applyBorder="1"/>
    <xf numFmtId="0" fontId="8" fillId="0" borderId="10" xfId="0" applyFont="1" applyBorder="1" applyAlignment="1">
      <alignment horizontal="center" wrapText="1"/>
    </xf>
    <xf numFmtId="164" fontId="8" fillId="0" borderId="10" xfId="0" applyNumberFormat="1" applyFont="1" applyBorder="1"/>
    <xf numFmtId="164" fontId="7" fillId="9" borderId="11" xfId="0" applyNumberFormat="1" applyFont="1" applyFill="1" applyBorder="1"/>
    <xf numFmtId="0" fontId="0" fillId="0" borderId="0" xfId="0" applyAlignment="1">
      <alignment horizontal="center"/>
    </xf>
    <xf numFmtId="0" fontId="10" fillId="0" borderId="0" xfId="7" applyFont="1" applyAlignment="1">
      <alignment horizontal="left"/>
    </xf>
    <xf numFmtId="0" fontId="5" fillId="0" borderId="0" xfId="4" applyFont="1" applyFill="1" applyBorder="1"/>
    <xf numFmtId="0" fontId="6" fillId="0" borderId="0" xfId="2" applyFont="1" applyFill="1" applyBorder="1"/>
    <xf numFmtId="164" fontId="4" fillId="10" borderId="1" xfId="10" applyNumberFormat="1" applyFont="1" applyFill="1" applyBorder="1" applyAlignment="1">
      <alignment horizontal="right"/>
    </xf>
    <xf numFmtId="0" fontId="6" fillId="0" borderId="0" xfId="7" applyFont="1"/>
    <xf numFmtId="44" fontId="6" fillId="0" borderId="13" xfId="10" applyFont="1" applyFill="1" applyBorder="1" applyAlignment="1">
      <alignment horizontal="right"/>
    </xf>
    <xf numFmtId="0" fontId="5" fillId="5" borderId="14" xfId="4" applyFont="1" applyFill="1" applyBorder="1" applyAlignment="1">
      <alignment horizontal="right"/>
    </xf>
    <xf numFmtId="0" fontId="6" fillId="11" borderId="13" xfId="2" applyFont="1" applyFill="1" applyBorder="1" applyAlignment="1">
      <alignment horizontal="right"/>
    </xf>
    <xf numFmtId="0" fontId="14" fillId="0" borderId="0" xfId="10" applyNumberFormat="1" applyFont="1" applyFill="1" applyBorder="1" applyAlignment="1">
      <alignment horizontal="left"/>
    </xf>
    <xf numFmtId="166" fontId="5" fillId="0" borderId="0" xfId="7" applyNumberFormat="1" applyFont="1"/>
    <xf numFmtId="0" fontId="5" fillId="0" borderId="15" xfId="4" applyFont="1" applyFill="1" applyBorder="1" applyAlignment="1"/>
    <xf numFmtId="166" fontId="5" fillId="0" borderId="0" xfId="10" applyNumberFormat="1" applyFont="1" applyFill="1" applyBorder="1" applyAlignment="1"/>
    <xf numFmtId="0" fontId="6" fillId="0" borderId="16" xfId="2" applyFont="1" applyFill="1" applyBorder="1"/>
    <xf numFmtId="0" fontId="6" fillId="0" borderId="0" xfId="10" applyNumberFormat="1" applyFont="1" applyFill="1" applyBorder="1" applyAlignment="1">
      <alignment horizontal="left" indent="3"/>
    </xf>
    <xf numFmtId="164" fontId="5" fillId="0" borderId="0" xfId="10" applyNumberFormat="1" applyFont="1" applyFill="1" applyBorder="1" applyAlignment="1"/>
    <xf numFmtId="164" fontId="5" fillId="5" borderId="16" xfId="4" applyNumberFormat="1" applyFont="1" applyFill="1" applyBorder="1" applyAlignment="1"/>
    <xf numFmtId="164" fontId="6" fillId="12" borderId="16" xfId="2" applyNumberFormat="1" applyFont="1" applyFill="1" applyBorder="1" applyAlignment="1"/>
    <xf numFmtId="165" fontId="5" fillId="0" borderId="0" xfId="11" applyNumberFormat="1" applyFont="1" applyFill="1" applyBorder="1" applyAlignment="1"/>
    <xf numFmtId="165" fontId="5" fillId="5" borderId="17" xfId="4" applyNumberFormat="1" applyFont="1" applyFill="1" applyBorder="1" applyAlignment="1"/>
    <xf numFmtId="165" fontId="6" fillId="12" borderId="17" xfId="2" applyNumberFormat="1" applyFont="1" applyFill="1" applyBorder="1" applyAlignment="1"/>
    <xf numFmtId="0" fontId="5" fillId="0" borderId="0" xfId="5" applyNumberFormat="1" applyFont="1" applyFill="1" applyBorder="1" applyAlignment="1">
      <alignment horizontal="left" indent="1"/>
    </xf>
    <xf numFmtId="165" fontId="5" fillId="0" borderId="18" xfId="5" applyNumberFormat="1" applyFont="1" applyFill="1" applyBorder="1" applyAlignment="1"/>
    <xf numFmtId="165" fontId="5" fillId="5" borderId="14" xfId="4" applyNumberFormat="1" applyFont="1" applyFill="1" applyBorder="1" applyAlignment="1"/>
    <xf numFmtId="165" fontId="6" fillId="12" borderId="19" xfId="2" applyNumberFormat="1" applyFont="1" applyFill="1" applyBorder="1" applyAlignment="1"/>
    <xf numFmtId="0" fontId="5" fillId="0" borderId="0" xfId="7" applyFont="1" applyAlignment="1">
      <alignment horizontal="left" indent="1"/>
    </xf>
    <xf numFmtId="165" fontId="5" fillId="0" borderId="20" xfId="4" applyNumberFormat="1" applyFont="1" applyFill="1" applyBorder="1" applyAlignment="1"/>
    <xf numFmtId="165" fontId="6" fillId="0" borderId="21" xfId="2" applyNumberFormat="1" applyFont="1" applyFill="1" applyBorder="1" applyAlignment="1"/>
    <xf numFmtId="164" fontId="5" fillId="0" borderId="16" xfId="4" applyNumberFormat="1" applyFont="1" applyFill="1" applyBorder="1" applyAlignment="1"/>
    <xf numFmtId="164" fontId="6" fillId="0" borderId="16" xfId="2" applyNumberFormat="1" applyFont="1" applyFill="1" applyBorder="1" applyAlignment="1"/>
    <xf numFmtId="165" fontId="5" fillId="5" borderId="16" xfId="4" applyNumberFormat="1" applyFont="1" applyFill="1" applyBorder="1" applyAlignment="1"/>
    <xf numFmtId="165" fontId="6" fillId="12" borderId="16" xfId="2" applyNumberFormat="1" applyFont="1" applyFill="1" applyBorder="1" applyAlignment="1"/>
    <xf numFmtId="165" fontId="5" fillId="0" borderId="0" xfId="11" applyNumberFormat="1" applyFont="1" applyFill="1" applyBorder="1"/>
    <xf numFmtId="0" fontId="5" fillId="0" borderId="0" xfId="3" applyNumberFormat="1" applyFont="1" applyFill="1" applyBorder="1" applyAlignment="1">
      <alignment horizontal="left" indent="1"/>
    </xf>
    <xf numFmtId="165" fontId="5" fillId="0" borderId="22" xfId="3" applyNumberFormat="1" applyFont="1" applyFill="1" applyBorder="1" applyAlignment="1"/>
    <xf numFmtId="165" fontId="5" fillId="5" borderId="23" xfId="3" applyNumberFormat="1" applyFont="1" applyFill="1" applyBorder="1" applyAlignment="1"/>
    <xf numFmtId="165" fontId="6" fillId="12" borderId="23" xfId="2" applyNumberFormat="1" applyFont="1" applyFill="1" applyBorder="1" applyAlignment="1"/>
    <xf numFmtId="164" fontId="5" fillId="0" borderId="15" xfId="4" applyNumberFormat="1" applyFont="1" applyFill="1" applyBorder="1" applyAlignment="1"/>
    <xf numFmtId="164" fontId="6" fillId="0" borderId="15" xfId="2" applyNumberFormat="1" applyFont="1" applyFill="1" applyBorder="1" applyAlignment="1"/>
    <xf numFmtId="0" fontId="6" fillId="0" borderId="0" xfId="10" applyNumberFormat="1" applyFont="1" applyFill="1" applyBorder="1" applyAlignment="1">
      <alignment horizontal="left"/>
    </xf>
    <xf numFmtId="164" fontId="5" fillId="0" borderId="0" xfId="10" applyNumberFormat="1" applyFont="1" applyFill="1" applyBorder="1"/>
    <xf numFmtId="165" fontId="5" fillId="5" borderId="24" xfId="3" applyNumberFormat="1" applyFont="1" applyFill="1" applyBorder="1" applyAlignment="1"/>
    <xf numFmtId="165" fontId="6" fillId="12" borderId="24" xfId="2" applyNumberFormat="1" applyFont="1" applyFill="1" applyBorder="1" applyAlignment="1"/>
    <xf numFmtId="0" fontId="15" fillId="0" borderId="0" xfId="10" applyNumberFormat="1" applyFont="1" applyFill="1" applyBorder="1" applyAlignment="1">
      <alignment horizontal="left"/>
    </xf>
    <xf numFmtId="164" fontId="5" fillId="0" borderId="20" xfId="4" applyNumberFormat="1" applyFont="1" applyFill="1" applyBorder="1" applyAlignment="1"/>
    <xf numFmtId="164" fontId="6" fillId="0" borderId="20" xfId="2" applyNumberFormat="1" applyFont="1" applyFill="1" applyBorder="1" applyAlignment="1"/>
    <xf numFmtId="0" fontId="6" fillId="0" borderId="0" xfId="1" applyNumberFormat="1" applyFont="1" applyFill="1" applyBorder="1" applyAlignment="1">
      <alignment horizontal="left" indent="1"/>
    </xf>
    <xf numFmtId="164" fontId="6" fillId="0" borderId="16" xfId="1" applyNumberFormat="1" applyFont="1" applyFill="1" applyBorder="1" applyAlignment="1"/>
    <xf numFmtId="164" fontId="6" fillId="5" borderId="16" xfId="1" applyNumberFormat="1" applyFont="1" applyFill="1" applyBorder="1" applyAlignment="1"/>
    <xf numFmtId="164" fontId="6" fillId="12" borderId="16" xfId="1" applyNumberFormat="1" applyFont="1" applyFill="1" applyBorder="1" applyAlignment="1"/>
    <xf numFmtId="0" fontId="16" fillId="0" borderId="0" xfId="15"/>
    <xf numFmtId="165" fontId="16" fillId="0" borderId="0" xfId="15" applyNumberFormat="1"/>
    <xf numFmtId="14" fontId="0" fillId="0" borderId="0" xfId="0" applyNumberFormat="1"/>
    <xf numFmtId="0" fontId="0" fillId="15" borderId="0" xfId="0" applyFill="1"/>
    <xf numFmtId="0" fontId="5" fillId="0" borderId="1" xfId="7" applyFont="1" applyBorder="1"/>
    <xf numFmtId="0" fontId="6" fillId="0" borderId="27" xfId="7" applyFont="1" applyBorder="1" applyAlignment="1">
      <alignment horizontal="left"/>
    </xf>
    <xf numFmtId="0" fontId="6" fillId="5" borderId="27" xfId="7" applyFont="1" applyFill="1" applyBorder="1" applyAlignment="1">
      <alignment horizontal="center"/>
    </xf>
    <xf numFmtId="1" fontId="6" fillId="16" borderId="0" xfId="7" applyNumberFormat="1" applyFont="1" applyFill="1" applyAlignment="1">
      <alignment horizontal="left"/>
    </xf>
    <xf numFmtId="0" fontId="5" fillId="16" borderId="0" xfId="7" applyFont="1" applyFill="1"/>
    <xf numFmtId="165" fontId="5" fillId="16" borderId="0" xfId="8" applyNumberFormat="1" applyFont="1" applyFill="1"/>
    <xf numFmtId="1" fontId="6" fillId="16" borderId="1" xfId="7" applyNumberFormat="1" applyFont="1" applyFill="1" applyBorder="1" applyAlignment="1">
      <alignment horizontal="left"/>
    </xf>
    <xf numFmtId="0" fontId="6" fillId="16" borderId="1" xfId="7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9" fillId="4" borderId="2" xfId="7" applyFont="1" applyFill="1" applyBorder="1" applyAlignment="1">
      <alignment horizontal="centerContinuous"/>
    </xf>
    <xf numFmtId="0" fontId="19" fillId="4" borderId="0" xfId="7" applyFont="1" applyFill="1" applyAlignment="1">
      <alignment horizontal="centerContinuous"/>
    </xf>
  </cellXfs>
  <cellStyles count="19">
    <cellStyle name="40% - Accent5 2" xfId="12" xr:uid="{00000000-0005-0000-0000-000000000000}"/>
    <cellStyle name="Check Cell 2" xfId="18" xr:uid="{00000000-0005-0000-0000-000001000000}"/>
    <cellStyle name="ColLevel_1" xfId="2" builtinId="2" iLevel="0"/>
    <cellStyle name="ColLevel_2" xfId="4" builtinId="2" iLevel="1"/>
    <cellStyle name="Comma" xfId="9" builtinId="3"/>
    <cellStyle name="Comma 2" xfId="8" xr:uid="{00000000-0005-0000-0000-000005000000}"/>
    <cellStyle name="Comma 3" xfId="11" xr:uid="{00000000-0005-0000-0000-000006000000}"/>
    <cellStyle name="Currency" xfId="6" builtinId="4"/>
    <cellStyle name="Currency 2" xfId="10" xr:uid="{00000000-0005-0000-0000-000008000000}"/>
    <cellStyle name="MyBlue" xfId="13" xr:uid="{00000000-0005-0000-0000-000009000000}"/>
    <cellStyle name="Normal" xfId="0" builtinId="0"/>
    <cellStyle name="Normal 2" xfId="7" xr:uid="{00000000-0005-0000-0000-00000B000000}"/>
    <cellStyle name="Normal 3" xfId="14" xr:uid="{00000000-0005-0000-0000-00000C000000}"/>
    <cellStyle name="Normal 4" xfId="15" xr:uid="{00000000-0005-0000-0000-00000D000000}"/>
    <cellStyle name="Percent 2" xfId="16" xr:uid="{00000000-0005-0000-0000-00000E000000}"/>
    <cellStyle name="Percent 3" xfId="17" xr:uid="{00000000-0005-0000-0000-00000F000000}"/>
    <cellStyle name="RowLevel_1" xfId="1" builtinId="1" iLevel="0"/>
    <cellStyle name="RowLevel_2" xfId="3" builtinId="1" iLevel="1"/>
    <cellStyle name="RowLevel_3" xfId="5" builtinId="1" iLevel="2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65" formatCode="_(* #,##0_);_(* \(#,##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1" formatCode="0"/>
      <alignment horizontal="left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solid">
          <fgColor indexed="64"/>
          <bgColor indexed="4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2" name="Picture 1" descr="LOGO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09675" cy="6762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/AppData/Local/Temp/Temp1_Project%20Files%20-%20Excel%202010%20Ess.zip/Project%20Files%20-%20Excel%202010%20Ess/Chapter%2001/Excel%202010%20Samp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one List"/>
      <sheetName val="Budget"/>
      <sheetName val="Sales"/>
      <sheetName val="Expense Chart"/>
    </sheetNames>
    <sheetDataSet>
      <sheetData sheetId="0" refreshError="1"/>
      <sheetData sheetId="1">
        <row r="7">
          <cell r="B7">
            <v>1108</v>
          </cell>
          <cell r="C7">
            <v>1096</v>
          </cell>
          <cell r="D7">
            <v>1042</v>
          </cell>
          <cell r="E7">
            <v>1103</v>
          </cell>
          <cell r="F7">
            <v>1112</v>
          </cell>
          <cell r="G7">
            <v>1172</v>
          </cell>
          <cell r="H7">
            <v>1232</v>
          </cell>
          <cell r="I7">
            <v>1207</v>
          </cell>
          <cell r="J7">
            <v>1155</v>
          </cell>
          <cell r="K7">
            <v>1192</v>
          </cell>
          <cell r="L7">
            <v>1200</v>
          </cell>
          <cell r="M7">
            <v>1140</v>
          </cell>
        </row>
        <row r="9">
          <cell r="B9">
            <v>1352</v>
          </cell>
          <cell r="C9">
            <v>1571</v>
          </cell>
          <cell r="D9">
            <v>1012</v>
          </cell>
          <cell r="E9">
            <v>1444</v>
          </cell>
          <cell r="F9">
            <v>1751</v>
          </cell>
          <cell r="G9">
            <v>1832</v>
          </cell>
          <cell r="H9">
            <v>1950</v>
          </cell>
          <cell r="I9">
            <v>1799</v>
          </cell>
          <cell r="J9">
            <v>1844</v>
          </cell>
          <cell r="K9">
            <v>1891</v>
          </cell>
          <cell r="L9">
            <v>1632</v>
          </cell>
          <cell r="M9">
            <v>1140</v>
          </cell>
        </row>
        <row r="11">
          <cell r="B11">
            <v>24.400000000000002</v>
          </cell>
          <cell r="C11">
            <v>47.5</v>
          </cell>
          <cell r="D11">
            <v>-3</v>
          </cell>
          <cell r="E11">
            <v>34.1</v>
          </cell>
          <cell r="F11">
            <v>63.900000000000006</v>
          </cell>
          <cell r="G11">
            <v>66</v>
          </cell>
          <cell r="H11">
            <v>71.8</v>
          </cell>
          <cell r="I11">
            <v>59.2</v>
          </cell>
          <cell r="J11">
            <v>68.900000000000006</v>
          </cell>
          <cell r="K11">
            <v>69.900000000000006</v>
          </cell>
          <cell r="L11">
            <v>43.2</v>
          </cell>
          <cell r="M11">
            <v>0</v>
          </cell>
        </row>
      </sheetData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64FDEB-65D3-462F-8852-366F237D4F11}" name="Table1" displayName="Table1" ref="A3:M33" totalsRowShown="0" headerRowDxfId="16" dataDxfId="14" headerRowBorderDxfId="15" tableBorderDxfId="13" headerRowCellStyle="Normal 2" dataCellStyle="Comma 2">
  <autoFilter ref="A3:M33" xr:uid="{9664FDEB-65D3-462F-8852-366F237D4F11}"/>
  <tableColumns count="13">
    <tableColumn id="1" xr3:uid="{7792C5D1-DFC6-41B3-A674-5CFB78C150CF}" name="Item" dataDxfId="12" dataCellStyle="Normal 2"/>
    <tableColumn id="2" xr3:uid="{B9FD0D87-6082-4196-B001-238FFFD50AF7}" name="Phoenix" dataDxfId="11" dataCellStyle="Comma 2"/>
    <tableColumn id="3" xr3:uid="{5BEDDAAB-ED06-4529-970E-23614587662E}" name="New York" dataDxfId="10" dataCellStyle="Comma 2"/>
    <tableColumn id="4" xr3:uid="{715A7085-D754-4347-B14E-86E2EA59B155}" name="Atlanta" dataDxfId="9" dataCellStyle="Comma 2"/>
    <tableColumn id="5" xr3:uid="{4D726DBA-C639-4BDD-B79B-0EE79013E72B}" name="Seattle" dataDxfId="8" dataCellStyle="Normal 2"/>
    <tableColumn id="6" xr3:uid="{822FA4C2-13B0-4F65-9720-293C4EE99987}" name="Chicago" dataDxfId="7" dataCellStyle="Comma 2"/>
    <tableColumn id="7" xr3:uid="{770FF793-3098-4328-A6AE-19B50EA47AE4}" name="Dallas" dataDxfId="6" dataCellStyle="Comma 2"/>
    <tableColumn id="8" xr3:uid="{4E6012C3-C330-4E9B-822B-515217B732FE}" name="Los Angeles" dataDxfId="5" dataCellStyle="Comma 2"/>
    <tableColumn id="9" xr3:uid="{A38E66C6-3837-434A-B389-5380DADFB09D}" name="Denver" dataDxfId="4" dataCellStyle="Comma 2"/>
    <tableColumn id="10" xr3:uid="{4B1C9E62-1A3D-4A8C-AF84-E48F5D47008A}" name="Boston" dataDxfId="3" dataCellStyle="Comma 2"/>
    <tableColumn id="11" xr3:uid="{5CDA0EF8-FE6E-4006-AF72-23F4867D4911}" name="LasVegas" dataDxfId="2" dataCellStyle="Comma 2"/>
    <tableColumn id="12" xr3:uid="{08B55034-B3FF-4A74-B33B-C4BA18DAA705}" name="Houston" dataDxfId="1" dataCellStyle="Comma 2"/>
    <tableColumn id="13" xr3:uid="{D34B7CF5-E2E7-4F74-AFDF-1ADC30E55FB4}" name="Albuquerque" dataDxfId="0" dataCellStyle="Comma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0"/>
  </sheetPr>
  <dimension ref="A1:U33"/>
  <sheetViews>
    <sheetView tabSelected="1" zoomScaleNormal="100" workbookViewId="0">
      <selection activeCell="Q24" sqref="Q24"/>
    </sheetView>
  </sheetViews>
  <sheetFormatPr defaultColWidth="9.109375" defaultRowHeight="13.8" x14ac:dyDescent="0.3"/>
  <cols>
    <col min="1" max="1" width="9.88671875" style="9" bestFit="1" customWidth="1"/>
    <col min="2" max="2" width="9" style="8" customWidth="1"/>
    <col min="3" max="3" width="10.109375" style="8" customWidth="1"/>
    <col min="4" max="4" width="8.33203125" style="8" customWidth="1"/>
    <col min="5" max="5" width="8.109375" style="8" customWidth="1"/>
    <col min="6" max="6" width="8.6640625" style="8" customWidth="1"/>
    <col min="7" max="7" width="7.5546875" style="8" bestFit="1" customWidth="1"/>
    <col min="8" max="8" width="11.88671875" style="8" customWidth="1"/>
    <col min="9" max="9" width="8.33203125" style="8" customWidth="1"/>
    <col min="10" max="10" width="8.109375" style="8" customWidth="1"/>
    <col min="11" max="11" width="9.6640625" style="8" customWidth="1"/>
    <col min="12" max="12" width="9.109375" style="8" customWidth="1"/>
    <col min="13" max="13" width="12.88671875" style="8" customWidth="1"/>
    <col min="14" max="15" width="9.109375" style="8"/>
    <col min="16" max="16" width="9.5546875" style="8" bestFit="1" customWidth="1"/>
    <col min="17" max="17" width="10.109375" style="8" customWidth="1"/>
    <col min="18" max="18" width="10.109375" style="8" bestFit="1" customWidth="1"/>
    <col min="19" max="19" width="8" style="8" customWidth="1"/>
    <col min="20" max="20" width="17" style="8" bestFit="1" customWidth="1"/>
    <col min="21" max="21" width="16.5546875" style="8" customWidth="1"/>
    <col min="22" max="16384" width="9.109375" style="8"/>
  </cols>
  <sheetData>
    <row r="1" spans="1:21" ht="21" x14ac:dyDescent="0.4">
      <c r="A1" s="118" t="s">
        <v>270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3" spans="1:21" x14ac:dyDescent="0.3">
      <c r="A3" s="110" t="s">
        <v>63</v>
      </c>
      <c r="B3" s="111" t="s">
        <v>20</v>
      </c>
      <c r="C3" s="111" t="s">
        <v>21</v>
      </c>
      <c r="D3" s="111" t="s">
        <v>22</v>
      </c>
      <c r="E3" s="111" t="s">
        <v>23</v>
      </c>
      <c r="F3" s="111" t="s">
        <v>24</v>
      </c>
      <c r="G3" s="111" t="s">
        <v>25</v>
      </c>
      <c r="H3" s="111" t="s">
        <v>26</v>
      </c>
      <c r="I3" s="111" t="s">
        <v>27</v>
      </c>
      <c r="J3" s="111" t="s">
        <v>28</v>
      </c>
      <c r="K3" s="111" t="s">
        <v>29</v>
      </c>
      <c r="L3" s="111" t="s">
        <v>30</v>
      </c>
      <c r="M3" s="111" t="s">
        <v>31</v>
      </c>
      <c r="T3" s="8" t="s">
        <v>267</v>
      </c>
    </row>
    <row r="4" spans="1:21" x14ac:dyDescent="0.3">
      <c r="A4" s="10" t="s">
        <v>32</v>
      </c>
      <c r="B4" s="11">
        <v>71131</v>
      </c>
      <c r="C4" s="11">
        <v>31480</v>
      </c>
      <c r="D4" s="11">
        <v>30740</v>
      </c>
      <c r="E4" s="12">
        <v>39556</v>
      </c>
      <c r="F4" s="11">
        <v>40190</v>
      </c>
      <c r="G4" s="11">
        <v>47291</v>
      </c>
      <c r="H4" s="11">
        <v>40420</v>
      </c>
      <c r="I4" s="11">
        <v>45260</v>
      </c>
      <c r="J4" s="11">
        <v>50140</v>
      </c>
      <c r="K4" s="11">
        <v>39194</v>
      </c>
      <c r="L4" s="11">
        <v>41240</v>
      </c>
      <c r="M4" s="11">
        <v>20000</v>
      </c>
      <c r="T4" s="8" t="s">
        <v>268</v>
      </c>
    </row>
    <row r="5" spans="1:21" x14ac:dyDescent="0.3">
      <c r="A5" s="10" t="s">
        <v>33</v>
      </c>
      <c r="B5" s="11">
        <v>78460</v>
      </c>
      <c r="C5" s="11">
        <v>47830</v>
      </c>
      <c r="D5" s="11">
        <v>36620</v>
      </c>
      <c r="E5" s="12">
        <v>65770</v>
      </c>
      <c r="F5" s="11">
        <v>57190</v>
      </c>
      <c r="G5" s="11">
        <v>44876</v>
      </c>
      <c r="H5" s="11">
        <v>65590</v>
      </c>
      <c r="I5" s="11">
        <v>56930</v>
      </c>
      <c r="J5" s="11">
        <v>38830</v>
      </c>
      <c r="K5" s="11">
        <v>33293</v>
      </c>
      <c r="L5" s="11">
        <v>64070</v>
      </c>
      <c r="M5" s="11">
        <v>28000</v>
      </c>
      <c r="T5" s="8" t="s">
        <v>269</v>
      </c>
    </row>
    <row r="6" spans="1:21" x14ac:dyDescent="0.3">
      <c r="A6" s="10" t="s">
        <v>34</v>
      </c>
      <c r="B6" s="11">
        <v>69602</v>
      </c>
      <c r="C6" s="11">
        <v>76310</v>
      </c>
      <c r="D6" s="11">
        <v>76920</v>
      </c>
      <c r="E6" s="12">
        <v>45200</v>
      </c>
      <c r="F6" s="11">
        <v>57110</v>
      </c>
      <c r="G6" s="11">
        <v>27490</v>
      </c>
      <c r="H6" s="11">
        <v>53080</v>
      </c>
      <c r="I6" s="11">
        <v>70990</v>
      </c>
      <c r="J6" s="11">
        <v>81600</v>
      </c>
      <c r="K6" s="11">
        <v>44795</v>
      </c>
      <c r="L6" s="11">
        <v>48750</v>
      </c>
      <c r="M6" s="11">
        <v>27350</v>
      </c>
      <c r="Q6" s="8" t="s">
        <v>64</v>
      </c>
      <c r="R6" s="13" t="s">
        <v>24</v>
      </c>
    </row>
    <row r="7" spans="1:21" x14ac:dyDescent="0.3">
      <c r="A7" s="112" t="s">
        <v>35</v>
      </c>
      <c r="B7" s="114">
        <v>62960</v>
      </c>
      <c r="C7" s="11">
        <v>59810</v>
      </c>
      <c r="D7" s="11">
        <v>78690</v>
      </c>
      <c r="E7" s="12">
        <v>45296</v>
      </c>
      <c r="F7" s="114">
        <v>65430</v>
      </c>
      <c r="G7" s="11">
        <v>45109</v>
      </c>
      <c r="H7" s="11">
        <v>62920</v>
      </c>
      <c r="I7" s="11">
        <v>78850</v>
      </c>
      <c r="J7" s="11">
        <v>57380</v>
      </c>
      <c r="K7" s="11">
        <v>33410</v>
      </c>
      <c r="L7" s="11">
        <v>48400</v>
      </c>
      <c r="M7" s="11">
        <v>28064</v>
      </c>
      <c r="P7" s="8" t="s">
        <v>62</v>
      </c>
      <c r="Q7" s="13" t="s">
        <v>35</v>
      </c>
      <c r="R7" s="14"/>
    </row>
    <row r="8" spans="1:21" x14ac:dyDescent="0.3">
      <c r="A8" s="10" t="s">
        <v>36</v>
      </c>
      <c r="B8" s="11">
        <v>57386</v>
      </c>
      <c r="C8" s="11">
        <v>54760</v>
      </c>
      <c r="D8" s="11">
        <v>53670</v>
      </c>
      <c r="E8" s="12">
        <v>52867</v>
      </c>
      <c r="F8" s="11">
        <v>52390</v>
      </c>
      <c r="G8" s="11">
        <v>49582</v>
      </c>
      <c r="H8" s="11">
        <v>48840</v>
      </c>
      <c r="I8" s="11">
        <v>48320</v>
      </c>
      <c r="J8" s="11">
        <v>47920</v>
      </c>
      <c r="K8" s="11">
        <v>47494</v>
      </c>
      <c r="L8" s="11">
        <v>47450</v>
      </c>
      <c r="M8" s="11">
        <v>18881</v>
      </c>
      <c r="U8" s="113"/>
    </row>
    <row r="9" spans="1:21" x14ac:dyDescent="0.3">
      <c r="A9" s="10" t="s">
        <v>37</v>
      </c>
      <c r="B9" s="11">
        <v>56574</v>
      </c>
      <c r="C9" s="11">
        <v>48020</v>
      </c>
      <c r="D9" s="11">
        <v>49660</v>
      </c>
      <c r="E9" s="12">
        <v>26836</v>
      </c>
      <c r="F9" s="11">
        <v>32860</v>
      </c>
      <c r="G9" s="11">
        <v>26641</v>
      </c>
      <c r="H9" s="11">
        <v>38740</v>
      </c>
      <c r="I9" s="11">
        <v>33430</v>
      </c>
      <c r="J9" s="11">
        <v>42180</v>
      </c>
      <c r="K9" s="11">
        <v>23965</v>
      </c>
      <c r="L9" s="11">
        <v>56910</v>
      </c>
      <c r="M9" s="11">
        <v>28811</v>
      </c>
    </row>
    <row r="10" spans="1:21" x14ac:dyDescent="0.3">
      <c r="A10" s="10" t="s">
        <v>38</v>
      </c>
      <c r="B10" s="11">
        <v>79891</v>
      </c>
      <c r="C10" s="11">
        <v>35510</v>
      </c>
      <c r="D10" s="11">
        <v>47920</v>
      </c>
      <c r="E10" s="12">
        <v>21810</v>
      </c>
      <c r="F10" s="11">
        <v>37680</v>
      </c>
      <c r="G10" s="11">
        <v>43764</v>
      </c>
      <c r="H10" s="11">
        <v>49620</v>
      </c>
      <c r="I10" s="11">
        <v>39510</v>
      </c>
      <c r="J10" s="11">
        <v>44040</v>
      </c>
      <c r="K10" s="11">
        <v>22399</v>
      </c>
      <c r="L10" s="11">
        <v>58660</v>
      </c>
      <c r="M10" s="11">
        <v>21452</v>
      </c>
    </row>
    <row r="11" spans="1:21" x14ac:dyDescent="0.3">
      <c r="A11" s="10" t="s">
        <v>39</v>
      </c>
      <c r="B11" s="11">
        <v>58691</v>
      </c>
      <c r="C11" s="11">
        <v>35120</v>
      </c>
      <c r="D11" s="11">
        <v>87950</v>
      </c>
      <c r="E11" s="12">
        <v>59406</v>
      </c>
      <c r="F11" s="11">
        <v>68750</v>
      </c>
      <c r="G11" s="11">
        <v>43795</v>
      </c>
      <c r="H11" s="11">
        <v>35320</v>
      </c>
      <c r="I11" s="11">
        <v>29670</v>
      </c>
      <c r="J11" s="11">
        <v>59090</v>
      </c>
      <c r="K11" s="11">
        <v>45438</v>
      </c>
      <c r="L11" s="11">
        <v>46070</v>
      </c>
      <c r="M11" s="11">
        <v>24110</v>
      </c>
    </row>
    <row r="12" spans="1:21" x14ac:dyDescent="0.3">
      <c r="A12" s="10" t="s">
        <v>40</v>
      </c>
      <c r="B12" s="11">
        <v>65578</v>
      </c>
      <c r="C12" s="11">
        <v>68540</v>
      </c>
      <c r="D12" s="11">
        <v>81640</v>
      </c>
      <c r="E12" s="12">
        <v>46747</v>
      </c>
      <c r="F12" s="11">
        <v>81310</v>
      </c>
      <c r="G12" s="11">
        <v>46280</v>
      </c>
      <c r="H12" s="11">
        <v>38850</v>
      </c>
      <c r="I12" s="11">
        <v>85780</v>
      </c>
      <c r="J12" s="11">
        <v>66130</v>
      </c>
      <c r="K12" s="11">
        <v>34716</v>
      </c>
      <c r="L12" s="11">
        <v>61700</v>
      </c>
      <c r="M12" s="11">
        <v>21530</v>
      </c>
      <c r="P12" s="109"/>
      <c r="Q12" s="116" t="s">
        <v>20</v>
      </c>
      <c r="R12" s="116" t="s">
        <v>26</v>
      </c>
      <c r="S12" s="116" t="s">
        <v>29</v>
      </c>
    </row>
    <row r="13" spans="1:21" x14ac:dyDescent="0.3">
      <c r="A13" s="10" t="s">
        <v>41</v>
      </c>
      <c r="B13" s="11">
        <v>68072</v>
      </c>
      <c r="C13" s="11">
        <v>55860</v>
      </c>
      <c r="D13" s="11">
        <v>54810</v>
      </c>
      <c r="E13" s="12">
        <v>22500</v>
      </c>
      <c r="F13" s="11">
        <v>57810</v>
      </c>
      <c r="G13" s="11">
        <v>50576</v>
      </c>
      <c r="H13" s="11">
        <v>49130</v>
      </c>
      <c r="I13" s="11">
        <v>54220</v>
      </c>
      <c r="J13" s="11">
        <v>62190</v>
      </c>
      <c r="K13" s="11">
        <v>47804</v>
      </c>
      <c r="L13" s="11">
        <v>49570</v>
      </c>
      <c r="M13" s="11">
        <v>22241</v>
      </c>
      <c r="P13" s="115" t="s">
        <v>35</v>
      </c>
      <c r="Q13" s="109"/>
      <c r="R13" s="109"/>
      <c r="S13" s="109"/>
    </row>
    <row r="14" spans="1:21" x14ac:dyDescent="0.3">
      <c r="A14" s="10" t="s">
        <v>42</v>
      </c>
      <c r="B14" s="11">
        <v>69637</v>
      </c>
      <c r="C14" s="11">
        <v>24640</v>
      </c>
      <c r="D14" s="11">
        <v>55600</v>
      </c>
      <c r="E14" s="12">
        <v>27598</v>
      </c>
      <c r="F14" s="11">
        <v>82200</v>
      </c>
      <c r="G14" s="11">
        <v>27918</v>
      </c>
      <c r="H14" s="11">
        <v>36620</v>
      </c>
      <c r="I14" s="11">
        <v>52210</v>
      </c>
      <c r="J14" s="11">
        <v>64990</v>
      </c>
      <c r="K14" s="11">
        <v>27472</v>
      </c>
      <c r="L14" s="11">
        <v>53150</v>
      </c>
      <c r="M14" s="11">
        <v>26303</v>
      </c>
      <c r="P14" s="115" t="s">
        <v>43</v>
      </c>
      <c r="Q14" s="109"/>
      <c r="R14" s="109"/>
      <c r="S14" s="109"/>
    </row>
    <row r="15" spans="1:21" x14ac:dyDescent="0.3">
      <c r="A15" s="10" t="s">
        <v>43</v>
      </c>
      <c r="B15" s="11">
        <v>72311</v>
      </c>
      <c r="C15" s="11">
        <v>58220</v>
      </c>
      <c r="D15" s="11">
        <v>45490</v>
      </c>
      <c r="E15" s="12">
        <v>81443</v>
      </c>
      <c r="F15" s="11">
        <v>35570</v>
      </c>
      <c r="G15" s="11">
        <v>25338</v>
      </c>
      <c r="H15" s="11">
        <v>81260</v>
      </c>
      <c r="I15" s="11">
        <v>33610</v>
      </c>
      <c r="J15" s="11">
        <v>42240</v>
      </c>
      <c r="K15" s="11">
        <v>29641</v>
      </c>
      <c r="L15" s="11">
        <v>69580</v>
      </c>
      <c r="M15" s="11">
        <v>18714</v>
      </c>
      <c r="P15" s="115" t="s">
        <v>49</v>
      </c>
      <c r="Q15" s="109"/>
      <c r="R15" s="109"/>
      <c r="S15" s="109"/>
    </row>
    <row r="16" spans="1:21" x14ac:dyDescent="0.3">
      <c r="A16" s="10" t="s">
        <v>44</v>
      </c>
      <c r="B16" s="11">
        <v>64588</v>
      </c>
      <c r="C16" s="11">
        <v>86140</v>
      </c>
      <c r="D16" s="11">
        <v>83290</v>
      </c>
      <c r="E16" s="12">
        <v>30059</v>
      </c>
      <c r="F16" s="11">
        <v>63680</v>
      </c>
      <c r="G16" s="11">
        <v>28819</v>
      </c>
      <c r="H16" s="11">
        <v>30190</v>
      </c>
      <c r="I16" s="11">
        <v>52210</v>
      </c>
      <c r="J16" s="11">
        <v>43240</v>
      </c>
      <c r="K16" s="11">
        <v>29650</v>
      </c>
      <c r="L16" s="11">
        <v>78040</v>
      </c>
      <c r="M16" s="11">
        <v>26812</v>
      </c>
    </row>
    <row r="17" spans="1:17" x14ac:dyDescent="0.3">
      <c r="A17" s="10" t="s">
        <v>45</v>
      </c>
      <c r="B17" s="11">
        <v>70054</v>
      </c>
      <c r="C17" s="11">
        <v>44320</v>
      </c>
      <c r="D17" s="11">
        <v>43010</v>
      </c>
      <c r="E17" s="12">
        <v>29089</v>
      </c>
      <c r="F17" s="11">
        <v>30840</v>
      </c>
      <c r="G17" s="11">
        <v>28703</v>
      </c>
      <c r="H17" s="11">
        <v>57630</v>
      </c>
      <c r="I17" s="11">
        <v>79120</v>
      </c>
      <c r="J17" s="11">
        <v>42160</v>
      </c>
      <c r="K17" s="11">
        <v>22062</v>
      </c>
      <c r="L17" s="11">
        <v>59290</v>
      </c>
      <c r="M17" s="11">
        <v>18716</v>
      </c>
      <c r="Q17" s="15"/>
    </row>
    <row r="18" spans="1:17" x14ac:dyDescent="0.3">
      <c r="A18" s="10" t="s">
        <v>46</v>
      </c>
      <c r="B18" s="11">
        <v>70947</v>
      </c>
      <c r="C18" s="11">
        <v>93010</v>
      </c>
      <c r="D18" s="11">
        <v>75500</v>
      </c>
      <c r="E18" s="12">
        <v>43019</v>
      </c>
      <c r="F18" s="11">
        <v>67300</v>
      </c>
      <c r="G18" s="11">
        <v>52166</v>
      </c>
      <c r="H18" s="11">
        <v>76210</v>
      </c>
      <c r="I18" s="11">
        <v>51730</v>
      </c>
      <c r="J18" s="11">
        <v>42840</v>
      </c>
      <c r="K18" s="11">
        <v>49277</v>
      </c>
      <c r="L18" s="11">
        <v>96140</v>
      </c>
      <c r="M18" s="11">
        <v>29565</v>
      </c>
    </row>
    <row r="19" spans="1:17" x14ac:dyDescent="0.3">
      <c r="A19" s="10" t="s">
        <v>47</v>
      </c>
      <c r="B19" s="11">
        <v>69847</v>
      </c>
      <c r="C19" s="11">
        <v>29790</v>
      </c>
      <c r="D19" s="11">
        <v>76810</v>
      </c>
      <c r="E19" s="12">
        <v>73054</v>
      </c>
      <c r="F19" s="11">
        <v>75400</v>
      </c>
      <c r="G19" s="11">
        <v>37851</v>
      </c>
      <c r="H19" s="11">
        <v>64040</v>
      </c>
      <c r="I19" s="11">
        <v>32080</v>
      </c>
      <c r="J19" s="11">
        <v>27760</v>
      </c>
      <c r="K19" s="11">
        <v>25718</v>
      </c>
      <c r="L19" s="11">
        <v>72900</v>
      </c>
      <c r="M19" s="11">
        <v>29927</v>
      </c>
    </row>
    <row r="20" spans="1:17" x14ac:dyDescent="0.3">
      <c r="A20" s="10" t="s">
        <v>48</v>
      </c>
      <c r="B20" s="11">
        <v>65320</v>
      </c>
      <c r="C20" s="11">
        <v>29200</v>
      </c>
      <c r="D20" s="11">
        <v>44220</v>
      </c>
      <c r="E20" s="12">
        <v>34261</v>
      </c>
      <c r="F20" s="11">
        <v>34140</v>
      </c>
      <c r="G20" s="11">
        <v>55303</v>
      </c>
      <c r="H20" s="11">
        <v>42310</v>
      </c>
      <c r="I20" s="11">
        <v>30280</v>
      </c>
      <c r="J20" s="11">
        <v>38520</v>
      </c>
      <c r="K20" s="11">
        <v>26055</v>
      </c>
      <c r="L20" s="11">
        <v>51710</v>
      </c>
      <c r="M20" s="11">
        <v>29753</v>
      </c>
    </row>
    <row r="21" spans="1:17" x14ac:dyDescent="0.3">
      <c r="A21" s="10" t="s">
        <v>49</v>
      </c>
      <c r="B21" s="11">
        <v>60282</v>
      </c>
      <c r="C21" s="11">
        <v>44280</v>
      </c>
      <c r="D21" s="11">
        <v>74050</v>
      </c>
      <c r="E21" s="12">
        <v>45768</v>
      </c>
      <c r="F21" s="11">
        <v>62170</v>
      </c>
      <c r="G21" s="11">
        <v>49438</v>
      </c>
      <c r="H21" s="11">
        <v>80240</v>
      </c>
      <c r="I21" s="11">
        <v>45330</v>
      </c>
      <c r="J21" s="11">
        <v>25420</v>
      </c>
      <c r="K21" s="11">
        <v>42818</v>
      </c>
      <c r="L21" s="11">
        <v>49780</v>
      </c>
      <c r="M21" s="11">
        <v>19759</v>
      </c>
    </row>
    <row r="22" spans="1:17" x14ac:dyDescent="0.3">
      <c r="A22" s="10" t="s">
        <v>50</v>
      </c>
      <c r="B22" s="11">
        <v>76988</v>
      </c>
      <c r="C22" s="11">
        <v>47540</v>
      </c>
      <c r="D22" s="11">
        <v>43000</v>
      </c>
      <c r="E22" s="12">
        <v>38340</v>
      </c>
      <c r="F22" s="11">
        <v>30370</v>
      </c>
      <c r="G22" s="11">
        <v>47022</v>
      </c>
      <c r="H22" s="11">
        <v>47210</v>
      </c>
      <c r="I22" s="11">
        <v>36810</v>
      </c>
      <c r="J22" s="11">
        <v>38080</v>
      </c>
      <c r="K22" s="11">
        <v>36633</v>
      </c>
      <c r="L22" s="11">
        <v>48510</v>
      </c>
      <c r="M22" s="11">
        <v>19945</v>
      </c>
    </row>
    <row r="23" spans="1:17" x14ac:dyDescent="0.3">
      <c r="A23" s="10" t="s">
        <v>51</v>
      </c>
      <c r="B23" s="11">
        <v>58808</v>
      </c>
      <c r="C23" s="11">
        <v>54140</v>
      </c>
      <c r="D23" s="11">
        <v>29140</v>
      </c>
      <c r="E23" s="12">
        <v>36547</v>
      </c>
      <c r="F23" s="11">
        <v>36110</v>
      </c>
      <c r="G23" s="11">
        <v>49841</v>
      </c>
      <c r="H23" s="11">
        <v>60240</v>
      </c>
      <c r="I23" s="11">
        <v>42090</v>
      </c>
      <c r="J23" s="11">
        <v>30390</v>
      </c>
      <c r="K23" s="11">
        <v>27551</v>
      </c>
      <c r="L23" s="11">
        <v>41810</v>
      </c>
      <c r="M23" s="11">
        <v>19837</v>
      </c>
    </row>
    <row r="24" spans="1:17" x14ac:dyDescent="0.3">
      <c r="A24" s="10" t="s">
        <v>52</v>
      </c>
      <c r="B24" s="11">
        <v>79884</v>
      </c>
      <c r="C24" s="11">
        <v>27330</v>
      </c>
      <c r="D24" s="11">
        <v>31520</v>
      </c>
      <c r="E24" s="12">
        <v>49778</v>
      </c>
      <c r="F24" s="11">
        <v>49130</v>
      </c>
      <c r="G24" s="11">
        <v>42994</v>
      </c>
      <c r="H24" s="11">
        <v>49920</v>
      </c>
      <c r="I24" s="11">
        <v>49340</v>
      </c>
      <c r="J24" s="11">
        <v>41970</v>
      </c>
      <c r="K24" s="11">
        <v>38277</v>
      </c>
      <c r="L24" s="11">
        <v>42540</v>
      </c>
      <c r="M24" s="11">
        <v>26994</v>
      </c>
    </row>
    <row r="25" spans="1:17" x14ac:dyDescent="0.3">
      <c r="A25" s="10" t="s">
        <v>53</v>
      </c>
      <c r="B25" s="11">
        <v>57757</v>
      </c>
      <c r="C25" s="11">
        <v>73570</v>
      </c>
      <c r="D25" s="11">
        <v>69400</v>
      </c>
      <c r="E25" s="12">
        <v>41731</v>
      </c>
      <c r="F25" s="11">
        <v>62660</v>
      </c>
      <c r="G25" s="11">
        <v>41373</v>
      </c>
      <c r="H25" s="11">
        <v>34160</v>
      </c>
      <c r="I25" s="11">
        <v>52180</v>
      </c>
      <c r="J25" s="11">
        <v>78150</v>
      </c>
      <c r="K25" s="11">
        <v>48117</v>
      </c>
      <c r="L25" s="11">
        <v>29040</v>
      </c>
      <c r="M25" s="11">
        <v>26744</v>
      </c>
    </row>
    <row r="26" spans="1:17" x14ac:dyDescent="0.3">
      <c r="A26" s="10" t="s">
        <v>54</v>
      </c>
      <c r="B26" s="11">
        <v>80446</v>
      </c>
      <c r="C26" s="11">
        <v>59970</v>
      </c>
      <c r="D26" s="11">
        <v>58660</v>
      </c>
      <c r="E26" s="12">
        <v>80178</v>
      </c>
      <c r="F26" s="11">
        <v>68140</v>
      </c>
      <c r="G26" s="11">
        <v>40138</v>
      </c>
      <c r="H26" s="11">
        <v>79650</v>
      </c>
      <c r="I26" s="11">
        <v>79940</v>
      </c>
      <c r="J26" s="11">
        <v>80610</v>
      </c>
      <c r="K26" s="11">
        <v>37931</v>
      </c>
      <c r="L26" s="11">
        <v>49220</v>
      </c>
      <c r="M26" s="11">
        <v>26623</v>
      </c>
    </row>
    <row r="27" spans="1:17" x14ac:dyDescent="0.3">
      <c r="A27" s="10" t="s">
        <v>55</v>
      </c>
      <c r="B27" s="11">
        <v>65932</v>
      </c>
      <c r="C27" s="11">
        <v>70780</v>
      </c>
      <c r="D27" s="11">
        <v>34230</v>
      </c>
      <c r="E27" s="12">
        <v>63405</v>
      </c>
      <c r="F27" s="11">
        <v>60630</v>
      </c>
      <c r="G27" s="11">
        <v>24076</v>
      </c>
      <c r="H27" s="11">
        <v>34640</v>
      </c>
      <c r="I27" s="11">
        <v>63040</v>
      </c>
      <c r="J27" s="11">
        <v>92100</v>
      </c>
      <c r="K27" s="11">
        <v>30488</v>
      </c>
      <c r="L27" s="11">
        <v>37930</v>
      </c>
      <c r="M27" s="11">
        <v>24557</v>
      </c>
    </row>
    <row r="28" spans="1:17" x14ac:dyDescent="0.3">
      <c r="A28" s="10" t="s">
        <v>56</v>
      </c>
      <c r="B28" s="11">
        <v>78685</v>
      </c>
      <c r="C28" s="11">
        <v>53290</v>
      </c>
      <c r="D28" s="11">
        <v>33540</v>
      </c>
      <c r="E28" s="12">
        <v>37271</v>
      </c>
      <c r="F28" s="11">
        <v>50530</v>
      </c>
      <c r="G28" s="11">
        <v>41398</v>
      </c>
      <c r="H28" s="11">
        <v>60890</v>
      </c>
      <c r="I28" s="11">
        <v>36960</v>
      </c>
      <c r="J28" s="11">
        <v>29170</v>
      </c>
      <c r="K28" s="11">
        <v>46748</v>
      </c>
      <c r="L28" s="11">
        <v>60110</v>
      </c>
      <c r="M28" s="11">
        <v>22829</v>
      </c>
    </row>
    <row r="29" spans="1:17" x14ac:dyDescent="0.3">
      <c r="A29" s="10" t="s">
        <v>57</v>
      </c>
      <c r="B29" s="11">
        <v>79290</v>
      </c>
      <c r="C29" s="11">
        <v>38910</v>
      </c>
      <c r="D29" s="11">
        <v>63050</v>
      </c>
      <c r="E29" s="12">
        <v>20451</v>
      </c>
      <c r="F29" s="11">
        <v>64640</v>
      </c>
      <c r="G29" s="11">
        <v>34397</v>
      </c>
      <c r="H29" s="11">
        <v>34030</v>
      </c>
      <c r="I29" s="11">
        <v>58450</v>
      </c>
      <c r="J29" s="11">
        <v>64260</v>
      </c>
      <c r="K29" s="11">
        <v>20314</v>
      </c>
      <c r="L29" s="11">
        <v>35970</v>
      </c>
      <c r="M29" s="11">
        <v>18884</v>
      </c>
    </row>
    <row r="30" spans="1:17" x14ac:dyDescent="0.3">
      <c r="A30" s="10" t="s">
        <v>58</v>
      </c>
      <c r="B30" s="11">
        <v>54997</v>
      </c>
      <c r="C30" s="11">
        <v>86770</v>
      </c>
      <c r="D30" s="11">
        <v>64730</v>
      </c>
      <c r="E30" s="12">
        <v>67078</v>
      </c>
      <c r="F30" s="11">
        <v>59370</v>
      </c>
      <c r="G30" s="11">
        <v>41450</v>
      </c>
      <c r="H30" s="11">
        <v>35550</v>
      </c>
      <c r="I30" s="11">
        <v>66700</v>
      </c>
      <c r="J30" s="11">
        <v>82950</v>
      </c>
      <c r="K30" s="11">
        <v>32605</v>
      </c>
      <c r="L30" s="11">
        <v>85700</v>
      </c>
      <c r="M30" s="11">
        <v>26533</v>
      </c>
    </row>
    <row r="31" spans="1:17" x14ac:dyDescent="0.3">
      <c r="A31" s="10" t="s">
        <v>59</v>
      </c>
      <c r="B31" s="11">
        <v>61785</v>
      </c>
      <c r="C31" s="11">
        <v>46660</v>
      </c>
      <c r="D31" s="11">
        <v>41650</v>
      </c>
      <c r="E31" s="12">
        <v>46973</v>
      </c>
      <c r="F31" s="11">
        <v>81820</v>
      </c>
      <c r="G31" s="11">
        <v>51822</v>
      </c>
      <c r="H31" s="11">
        <v>73720</v>
      </c>
      <c r="I31" s="11">
        <v>87920</v>
      </c>
      <c r="J31" s="11">
        <v>61920</v>
      </c>
      <c r="K31" s="11">
        <v>34931</v>
      </c>
      <c r="L31" s="11">
        <v>41660</v>
      </c>
      <c r="M31" s="11">
        <v>28580</v>
      </c>
    </row>
    <row r="32" spans="1:17" x14ac:dyDescent="0.3">
      <c r="A32" s="10" t="s">
        <v>60</v>
      </c>
      <c r="B32" s="11">
        <v>65542</v>
      </c>
      <c r="C32" s="11">
        <v>59660</v>
      </c>
      <c r="D32" s="11">
        <v>64460</v>
      </c>
      <c r="E32" s="12">
        <v>27009</v>
      </c>
      <c r="F32" s="11">
        <v>54910</v>
      </c>
      <c r="G32" s="11">
        <v>38478</v>
      </c>
      <c r="H32" s="11">
        <v>72260</v>
      </c>
      <c r="I32" s="11">
        <v>26740</v>
      </c>
      <c r="J32" s="11">
        <v>25720</v>
      </c>
      <c r="K32" s="11">
        <v>24797</v>
      </c>
      <c r="L32" s="11">
        <v>30950</v>
      </c>
      <c r="M32" s="11">
        <v>26588</v>
      </c>
    </row>
    <row r="33" spans="1:13" x14ac:dyDescent="0.3">
      <c r="A33" s="10" t="s">
        <v>61</v>
      </c>
      <c r="B33" s="11">
        <v>53800</v>
      </c>
      <c r="C33" s="11">
        <v>54380</v>
      </c>
      <c r="D33" s="11">
        <v>88520</v>
      </c>
      <c r="E33" s="12">
        <v>58378</v>
      </c>
      <c r="F33" s="11">
        <v>88760</v>
      </c>
      <c r="G33" s="11">
        <v>50694</v>
      </c>
      <c r="H33" s="11">
        <v>58510</v>
      </c>
      <c r="I33" s="11">
        <v>58140</v>
      </c>
      <c r="J33" s="11">
        <v>60160</v>
      </c>
      <c r="K33" s="11">
        <v>41278</v>
      </c>
      <c r="L33" s="11">
        <v>50660</v>
      </c>
      <c r="M33" s="11">
        <v>26920</v>
      </c>
    </row>
  </sheetData>
  <dataValidations count="2">
    <dataValidation type="list" allowBlank="1" showInputMessage="1" showErrorMessage="1" sqref="Q7" xr:uid="{00000000-0002-0000-0300-000000000000}">
      <formula1>$A$4:$A$33</formula1>
    </dataValidation>
    <dataValidation type="list" allowBlank="1" showInputMessage="1" showErrorMessage="1" sqref="R6" xr:uid="{00000000-0002-0000-0300-000001000000}">
      <formula1>$B$3:$M$3</formula1>
    </dataValidation>
  </dataValidations>
  <pageMargins left="0.75" right="0.75" top="1" bottom="1" header="0.5" footer="0.5"/>
  <headerFooter alignWithMargins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4:P16"/>
  <sheetViews>
    <sheetView workbookViewId="0">
      <selection activeCell="C22" sqref="C22"/>
    </sheetView>
  </sheetViews>
  <sheetFormatPr defaultColWidth="9.109375" defaultRowHeight="14.4" x14ac:dyDescent="0.3"/>
  <cols>
    <col min="1" max="1" width="9.109375" style="105"/>
    <col min="2" max="2" width="18.88671875" style="105" customWidth="1"/>
    <col min="3" max="6" width="10" style="105" customWidth="1"/>
    <col min="7" max="16384" width="9.109375" style="105"/>
  </cols>
  <sheetData>
    <row r="4" spans="2:16" ht="15" thickBot="1" x14ac:dyDescent="0.35">
      <c r="B4" s="60"/>
      <c r="C4" s="61" t="s">
        <v>222</v>
      </c>
      <c r="D4" s="61" t="s">
        <v>223</v>
      </c>
      <c r="E4" s="61" t="s">
        <v>224</v>
      </c>
      <c r="F4" s="62" t="s">
        <v>225</v>
      </c>
    </row>
    <row r="5" spans="2:16" x14ac:dyDescent="0.3">
      <c r="B5" s="64" t="s">
        <v>238</v>
      </c>
      <c r="C5" s="65">
        <v>0.01</v>
      </c>
      <c r="D5" s="65"/>
      <c r="E5" s="65"/>
      <c r="F5" s="66"/>
      <c r="K5" s="3" t="s">
        <v>266</v>
      </c>
      <c r="L5" s="3"/>
      <c r="M5" s="3"/>
      <c r="N5" s="3"/>
      <c r="O5" s="3"/>
      <c r="P5" s="3"/>
    </row>
    <row r="6" spans="2:16" x14ac:dyDescent="0.3">
      <c r="B6" s="69" t="s">
        <v>3</v>
      </c>
      <c r="C6" s="70">
        <v>137000</v>
      </c>
      <c r="D6" s="70">
        <f>ROUND(C6*(1+$B$4),-1)</f>
        <v>137000</v>
      </c>
      <c r="E6" s="70">
        <f>ROUND(D6*(1+$B$4),-1)</f>
        <v>137000</v>
      </c>
      <c r="F6" s="71">
        <f>SUM(C6:E6)</f>
        <v>411000</v>
      </c>
      <c r="K6" s="105">
        <v>150000</v>
      </c>
      <c r="L6" s="105">
        <v>200000</v>
      </c>
      <c r="M6" s="105">
        <v>300000</v>
      </c>
      <c r="N6" s="105">
        <v>400000</v>
      </c>
      <c r="O6" s="105">
        <v>500000</v>
      </c>
    </row>
    <row r="7" spans="2:16" x14ac:dyDescent="0.3">
      <c r="B7" s="69" t="s">
        <v>239</v>
      </c>
      <c r="C7" s="73">
        <v>26700</v>
      </c>
      <c r="D7" s="73">
        <f>ROUND(C7*(1+$B$4),-1)</f>
        <v>26700</v>
      </c>
      <c r="E7" s="73">
        <f>ROUND(D7*(1+$B$4),-1)</f>
        <v>26700</v>
      </c>
      <c r="F7" s="74">
        <f>SUM(C7:E7)</f>
        <v>80100</v>
      </c>
      <c r="J7" s="106"/>
    </row>
    <row r="8" spans="2:16" ht="15" thickBot="1" x14ac:dyDescent="0.35">
      <c r="B8" s="76" t="s">
        <v>238</v>
      </c>
      <c r="C8" s="77">
        <f t="shared" ref="C8:F8" si="0">SUM(C6:C7)</f>
        <v>163700</v>
      </c>
      <c r="D8" s="77">
        <f t="shared" si="0"/>
        <v>163700</v>
      </c>
      <c r="E8" s="77">
        <f t="shared" si="0"/>
        <v>163700</v>
      </c>
      <c r="F8" s="78">
        <f t="shared" si="0"/>
        <v>491100</v>
      </c>
    </row>
    <row r="9" spans="2:16" x14ac:dyDescent="0.3">
      <c r="B9" s="80"/>
      <c r="C9" s="12"/>
      <c r="D9" s="12"/>
      <c r="E9" s="12"/>
      <c r="F9" s="81"/>
    </row>
    <row r="10" spans="2:16" x14ac:dyDescent="0.3">
      <c r="B10" s="64" t="s">
        <v>240</v>
      </c>
      <c r="C10" s="70"/>
      <c r="D10" s="70"/>
      <c r="E10" s="70"/>
      <c r="F10" s="83"/>
    </row>
    <row r="11" spans="2:16" x14ac:dyDescent="0.3">
      <c r="B11" s="69" t="s">
        <v>241</v>
      </c>
      <c r="C11" s="70">
        <v>76500</v>
      </c>
      <c r="D11" s="70">
        <f t="shared" ref="D11:E13" si="1">ROUND(C11*(1+$B$4),-1)</f>
        <v>76500</v>
      </c>
      <c r="E11" s="70">
        <f t="shared" si="1"/>
        <v>76500</v>
      </c>
      <c r="F11" s="71">
        <f>SUM(C11:E11)</f>
        <v>229500</v>
      </c>
    </row>
    <row r="12" spans="2:16" x14ac:dyDescent="0.3">
      <c r="B12" s="69" t="s">
        <v>265</v>
      </c>
      <c r="C12" s="73">
        <v>1300</v>
      </c>
      <c r="D12" s="73">
        <f t="shared" si="1"/>
        <v>1300</v>
      </c>
      <c r="E12" s="73">
        <f t="shared" si="1"/>
        <v>1300</v>
      </c>
      <c r="F12" s="85">
        <f>SUM(C12:E12)</f>
        <v>3900</v>
      </c>
    </row>
    <row r="13" spans="2:16" x14ac:dyDescent="0.3">
      <c r="B13" s="69" t="s">
        <v>242</v>
      </c>
      <c r="C13" s="87">
        <v>500</v>
      </c>
      <c r="D13" s="73">
        <f t="shared" si="1"/>
        <v>500</v>
      </c>
      <c r="E13" s="73">
        <f t="shared" si="1"/>
        <v>500</v>
      </c>
      <c r="F13" s="74">
        <f>SUM(C13:E13)</f>
        <v>1500</v>
      </c>
    </row>
    <row r="14" spans="2:16" ht="15" thickBot="1" x14ac:dyDescent="0.35">
      <c r="B14" s="76" t="s">
        <v>243</v>
      </c>
      <c r="C14" s="77">
        <f t="shared" ref="C14:F14" si="2">SUM(C11:C13)</f>
        <v>78300</v>
      </c>
      <c r="D14" s="77">
        <f t="shared" si="2"/>
        <v>78300</v>
      </c>
      <c r="E14" s="77">
        <f t="shared" si="2"/>
        <v>78300</v>
      </c>
      <c r="F14" s="78">
        <f t="shared" si="2"/>
        <v>234900</v>
      </c>
    </row>
    <row r="15" spans="2:16" ht="15" thickBot="1" x14ac:dyDescent="0.35">
      <c r="B15" s="88" t="s">
        <v>244</v>
      </c>
      <c r="C15" s="89">
        <f t="shared" ref="C15:F15" si="3">C8-C14</f>
        <v>85400</v>
      </c>
      <c r="D15" s="89">
        <f t="shared" si="3"/>
        <v>85400</v>
      </c>
      <c r="E15" s="89">
        <f t="shared" si="3"/>
        <v>85400</v>
      </c>
      <c r="F15" s="90">
        <f t="shared" si="3"/>
        <v>256200</v>
      </c>
    </row>
    <row r="16" spans="2:16" ht="15" thickTop="1" x14ac:dyDescent="0.3"/>
  </sheetData>
  <mergeCells count="1">
    <mergeCell ref="K5:P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R35"/>
  <sheetViews>
    <sheetView zoomScale="115" zoomScaleNormal="115" workbookViewId="0">
      <selection activeCell="I5" sqref="I5"/>
    </sheetView>
  </sheetViews>
  <sheetFormatPr defaultColWidth="9.109375" defaultRowHeight="13.8" x14ac:dyDescent="0.3"/>
  <cols>
    <col min="1" max="1" width="18.109375" style="8" bestFit="1" customWidth="1"/>
    <col min="2" max="17" width="9.5546875" style="8" bestFit="1" customWidth="1"/>
    <col min="18" max="18" width="11" style="8" bestFit="1" customWidth="1"/>
    <col min="19" max="16384" width="9.109375" style="8"/>
  </cols>
  <sheetData>
    <row r="1" spans="1:18" ht="53.25" customHeight="1" x14ac:dyDescent="0.5">
      <c r="A1" s="56"/>
      <c r="B1" s="2" t="s">
        <v>221</v>
      </c>
      <c r="C1" s="1"/>
      <c r="D1" s="1"/>
      <c r="E1" s="1"/>
      <c r="F1" s="1"/>
      <c r="G1" s="1"/>
      <c r="H1" s="1"/>
      <c r="I1" s="1"/>
      <c r="L1" s="57"/>
      <c r="M1" s="58"/>
    </row>
    <row r="2" spans="1:18" ht="15.6" x14ac:dyDescent="0.3">
      <c r="A2" s="59">
        <f>R35</f>
        <v>450288</v>
      </c>
      <c r="E2" s="57"/>
      <c r="I2" s="57"/>
      <c r="M2" s="57"/>
      <c r="Q2" s="57"/>
      <c r="R2" s="58"/>
    </row>
    <row r="3" spans="1:18" ht="14.4" thickBot="1" x14ac:dyDescent="0.35">
      <c r="A3" s="60"/>
      <c r="B3" s="61" t="s">
        <v>222</v>
      </c>
      <c r="C3" s="61" t="s">
        <v>223</v>
      </c>
      <c r="D3" s="61" t="s">
        <v>224</v>
      </c>
      <c r="E3" s="62" t="s">
        <v>225</v>
      </c>
      <c r="F3" s="61" t="s">
        <v>226</v>
      </c>
      <c r="G3" s="61" t="s">
        <v>8</v>
      </c>
      <c r="H3" s="61" t="s">
        <v>227</v>
      </c>
      <c r="I3" s="62" t="s">
        <v>228</v>
      </c>
      <c r="J3" s="61" t="s">
        <v>229</v>
      </c>
      <c r="K3" s="61" t="s">
        <v>230</v>
      </c>
      <c r="L3" s="61" t="s">
        <v>231</v>
      </c>
      <c r="M3" s="62" t="s">
        <v>232</v>
      </c>
      <c r="N3" s="61" t="s">
        <v>233</v>
      </c>
      <c r="O3" s="61" t="s">
        <v>234</v>
      </c>
      <c r="P3" s="61" t="s">
        <v>235</v>
      </c>
      <c r="Q3" s="62" t="s">
        <v>236</v>
      </c>
      <c r="R3" s="63" t="s">
        <v>237</v>
      </c>
    </row>
    <row r="4" spans="1:18" x14ac:dyDescent="0.3">
      <c r="A4" s="64" t="s">
        <v>238</v>
      </c>
      <c r="B4" s="65">
        <v>0.01</v>
      </c>
      <c r="C4" s="65"/>
      <c r="D4" s="65"/>
      <c r="E4" s="66"/>
      <c r="F4" s="67">
        <v>0.03</v>
      </c>
      <c r="G4" s="67"/>
      <c r="H4" s="67"/>
      <c r="I4" s="66"/>
      <c r="J4" s="67">
        <v>0.02</v>
      </c>
      <c r="K4" s="67"/>
      <c r="L4" s="67"/>
      <c r="M4" s="66"/>
      <c r="N4" s="67">
        <v>0.03</v>
      </c>
      <c r="O4" s="67"/>
      <c r="P4" s="67"/>
      <c r="Q4" s="66"/>
      <c r="R4" s="68"/>
    </row>
    <row r="5" spans="1:18" x14ac:dyDescent="0.3">
      <c r="A5" s="69" t="s">
        <v>3</v>
      </c>
      <c r="B5" s="70">
        <v>137000</v>
      </c>
      <c r="C5" s="70">
        <f>ROUND(B5*(1+$B$4),-1)</f>
        <v>138370</v>
      </c>
      <c r="D5" s="70">
        <f>ROUND(C5*(1+$B$4),-1)</f>
        <v>139750</v>
      </c>
      <c r="E5" s="71">
        <f>SUM(B5:D5)</f>
        <v>415120</v>
      </c>
      <c r="F5" s="70">
        <f>ROUND(D5*(1+$F$4),-1)</f>
        <v>143940</v>
      </c>
      <c r="G5" s="70">
        <f>ROUND(F5*(1+$F$4),-1)</f>
        <v>148260</v>
      </c>
      <c r="H5" s="70">
        <f>ROUND(G5*(1+$F$4),-1)</f>
        <v>152710</v>
      </c>
      <c r="I5" s="71">
        <f>SUM(F5:H5)</f>
        <v>444910</v>
      </c>
      <c r="J5" s="70">
        <f>ROUND(H5*(1+$J$4),-1)</f>
        <v>155760</v>
      </c>
      <c r="K5" s="70">
        <f>ROUND(J5*(1+$J$4),-1)</f>
        <v>158880</v>
      </c>
      <c r="L5" s="70">
        <f>ROUND(K5*(1+$J$4),-1)</f>
        <v>162060</v>
      </c>
      <c r="M5" s="71">
        <f>SUM(J5:L5)</f>
        <v>476700</v>
      </c>
      <c r="N5" s="70">
        <f>ROUND(L5*(1+$N$4),-1)</f>
        <v>166920</v>
      </c>
      <c r="O5" s="70">
        <f>ROUND(N5*(1+$N$4),-1)</f>
        <v>171930</v>
      </c>
      <c r="P5" s="70">
        <f>ROUND(O5*(1+$N$4),-1)</f>
        <v>177090</v>
      </c>
      <c r="Q5" s="71">
        <f>SUM(N5:P5)</f>
        <v>515940</v>
      </c>
      <c r="R5" s="72">
        <f>SUBTOTAL(9,E5,I5,M5,Q5)</f>
        <v>1852670</v>
      </c>
    </row>
    <row r="6" spans="1:18" x14ac:dyDescent="0.3">
      <c r="A6" s="69" t="s">
        <v>239</v>
      </c>
      <c r="B6" s="73">
        <v>26700</v>
      </c>
      <c r="C6" s="73">
        <f>ROUND(B6*(1+$B$4),-1)</f>
        <v>26970</v>
      </c>
      <c r="D6" s="73">
        <f>ROUND(C6*(1+$B$4),-1)</f>
        <v>27240</v>
      </c>
      <c r="E6" s="74">
        <f>SUM(B6:D6)</f>
        <v>80910</v>
      </c>
      <c r="F6" s="73">
        <f>ROUND(D6*(1+$F$4),-1)</f>
        <v>28060</v>
      </c>
      <c r="G6" s="73">
        <f>ROUND(F6*(1+$F$4),-1)</f>
        <v>28900</v>
      </c>
      <c r="H6" s="73">
        <f>ROUND(G6*(1+$F$4),-1)</f>
        <v>29770</v>
      </c>
      <c r="I6" s="74">
        <f>SUM(F6:H6)</f>
        <v>86730</v>
      </c>
      <c r="J6" s="73">
        <f>ROUND(H6*(1+$J$4),-1)</f>
        <v>30370</v>
      </c>
      <c r="K6" s="73">
        <f>ROUND(J6*(1+$J$4),-1)</f>
        <v>30980</v>
      </c>
      <c r="L6" s="73">
        <f>ROUND(K6*(1+$J$4),-1)</f>
        <v>31600</v>
      </c>
      <c r="M6" s="74">
        <f>SUM(J6:L6)</f>
        <v>92950</v>
      </c>
      <c r="N6" s="73">
        <f>ROUND(L6*(1+$N$4),-1)</f>
        <v>32550</v>
      </c>
      <c r="O6" s="73">
        <f>ROUND(N6*(1+$N$4),-1)</f>
        <v>33530</v>
      </c>
      <c r="P6" s="73">
        <f>ROUND(O6*(1+$N$4),-1)</f>
        <v>34540</v>
      </c>
      <c r="Q6" s="74">
        <f>SUM(N6:P6)</f>
        <v>100620</v>
      </c>
      <c r="R6" s="75">
        <f>SUBTOTAL(9,E6,I6,M6,Q6)</f>
        <v>361210</v>
      </c>
    </row>
    <row r="7" spans="1:18" ht="14.4" thickBot="1" x14ac:dyDescent="0.35">
      <c r="A7" s="76" t="s">
        <v>238</v>
      </c>
      <c r="B7" s="77">
        <f t="shared" ref="B7:R7" si="0">SUM(B5:B6)</f>
        <v>163700</v>
      </c>
      <c r="C7" s="77">
        <f t="shared" si="0"/>
        <v>165340</v>
      </c>
      <c r="D7" s="77">
        <f t="shared" si="0"/>
        <v>166990</v>
      </c>
      <c r="E7" s="78">
        <f t="shared" si="0"/>
        <v>496030</v>
      </c>
      <c r="F7" s="77">
        <f t="shared" si="0"/>
        <v>172000</v>
      </c>
      <c r="G7" s="77">
        <f t="shared" si="0"/>
        <v>177160</v>
      </c>
      <c r="H7" s="77">
        <f t="shared" si="0"/>
        <v>182480</v>
      </c>
      <c r="I7" s="78">
        <f t="shared" si="0"/>
        <v>531640</v>
      </c>
      <c r="J7" s="77">
        <f t="shared" si="0"/>
        <v>186130</v>
      </c>
      <c r="K7" s="77">
        <f t="shared" si="0"/>
        <v>189860</v>
      </c>
      <c r="L7" s="77">
        <f t="shared" si="0"/>
        <v>193660</v>
      </c>
      <c r="M7" s="78">
        <f t="shared" si="0"/>
        <v>569650</v>
      </c>
      <c r="N7" s="77">
        <f t="shared" si="0"/>
        <v>199470</v>
      </c>
      <c r="O7" s="77">
        <f t="shared" si="0"/>
        <v>205460</v>
      </c>
      <c r="P7" s="77">
        <f t="shared" si="0"/>
        <v>211630</v>
      </c>
      <c r="Q7" s="78">
        <f t="shared" si="0"/>
        <v>616560</v>
      </c>
      <c r="R7" s="79">
        <f t="shared" si="0"/>
        <v>2213880</v>
      </c>
    </row>
    <row r="8" spans="1:18" x14ac:dyDescent="0.3">
      <c r="A8" s="80"/>
      <c r="B8" s="12"/>
      <c r="C8" s="12"/>
      <c r="D8" s="12"/>
      <c r="E8" s="81"/>
      <c r="F8" s="12"/>
      <c r="G8" s="12"/>
      <c r="H8" s="12"/>
      <c r="I8" s="81"/>
      <c r="J8" s="12"/>
      <c r="K8" s="12"/>
      <c r="L8" s="12"/>
      <c r="M8" s="81"/>
      <c r="N8" s="12"/>
      <c r="O8" s="12"/>
      <c r="P8" s="12"/>
      <c r="Q8" s="81"/>
      <c r="R8" s="82"/>
    </row>
    <row r="9" spans="1:18" x14ac:dyDescent="0.3">
      <c r="A9" s="64" t="s">
        <v>240</v>
      </c>
      <c r="B9" s="70"/>
      <c r="C9" s="70"/>
      <c r="D9" s="70"/>
      <c r="E9" s="83"/>
      <c r="F9" s="70"/>
      <c r="G9" s="70"/>
      <c r="H9" s="70"/>
      <c r="I9" s="83"/>
      <c r="J9" s="70"/>
      <c r="K9" s="70"/>
      <c r="L9" s="70"/>
      <c r="M9" s="83"/>
      <c r="N9" s="70"/>
      <c r="O9" s="70"/>
      <c r="P9" s="70"/>
      <c r="Q9" s="83"/>
      <c r="R9" s="84"/>
    </row>
    <row r="10" spans="1:18" x14ac:dyDescent="0.3">
      <c r="A10" s="69" t="s">
        <v>241</v>
      </c>
      <c r="B10" s="70">
        <v>76500</v>
      </c>
      <c r="C10" s="70">
        <f t="shared" ref="C10:D12" si="1">ROUND(B10*(1+$B$4),-1)</f>
        <v>77270</v>
      </c>
      <c r="D10" s="70">
        <f t="shared" si="1"/>
        <v>78040</v>
      </c>
      <c r="E10" s="71">
        <f>SUM(B10:D10)</f>
        <v>231810</v>
      </c>
      <c r="F10" s="70">
        <f>ROUND(D10*(1+$F$4),-1)</f>
        <v>80380</v>
      </c>
      <c r="G10" s="70">
        <f t="shared" ref="G10:H12" si="2">ROUND(F10*(1+$F$4),-1)</f>
        <v>82790</v>
      </c>
      <c r="H10" s="70">
        <f t="shared" si="2"/>
        <v>85270</v>
      </c>
      <c r="I10" s="71">
        <f>SUM(F10:H10)</f>
        <v>248440</v>
      </c>
      <c r="J10" s="70">
        <f>ROUND(H10*(1+$J$4),-1)</f>
        <v>86980</v>
      </c>
      <c r="K10" s="70">
        <f t="shared" ref="K10:L12" si="3">ROUND(J10*(1+$J$4),-1)</f>
        <v>88720</v>
      </c>
      <c r="L10" s="70">
        <f t="shared" si="3"/>
        <v>90490</v>
      </c>
      <c r="M10" s="71">
        <f>SUM(J10:L10)</f>
        <v>266190</v>
      </c>
      <c r="N10" s="70">
        <f>ROUND(L10*(1+$N$4),-1)</f>
        <v>93200</v>
      </c>
      <c r="O10" s="70">
        <f t="shared" ref="O10:P12" si="4">ROUND(N10*(1+$N$4),-1)</f>
        <v>96000</v>
      </c>
      <c r="P10" s="70">
        <f t="shared" si="4"/>
        <v>98880</v>
      </c>
      <c r="Q10" s="71">
        <f>SUM(N10:P10)</f>
        <v>288080</v>
      </c>
      <c r="R10" s="72">
        <f>SUBTOTAL(9,E10,I10,M10,Q10)</f>
        <v>1034520</v>
      </c>
    </row>
    <row r="11" spans="1:18" x14ac:dyDescent="0.3">
      <c r="A11" s="69" t="s">
        <v>264</v>
      </c>
      <c r="B11" s="73">
        <v>1300</v>
      </c>
      <c r="C11" s="73">
        <f t="shared" si="1"/>
        <v>1310</v>
      </c>
      <c r="D11" s="73">
        <f t="shared" si="1"/>
        <v>1320</v>
      </c>
      <c r="E11" s="85">
        <f>SUM(B11:D11)</f>
        <v>3930</v>
      </c>
      <c r="F11" s="73">
        <f>ROUND(D11*(1+$F$4),-1)</f>
        <v>1360</v>
      </c>
      <c r="G11" s="73">
        <f t="shared" si="2"/>
        <v>1400</v>
      </c>
      <c r="H11" s="73">
        <f t="shared" si="2"/>
        <v>1440</v>
      </c>
      <c r="I11" s="85">
        <f>SUM(F11:H11)</f>
        <v>4200</v>
      </c>
      <c r="J11" s="73">
        <f>ROUND(H11*(1+$J$4),-1)</f>
        <v>1470</v>
      </c>
      <c r="K11" s="73">
        <f t="shared" si="3"/>
        <v>1500</v>
      </c>
      <c r="L11" s="73">
        <f t="shared" si="3"/>
        <v>1530</v>
      </c>
      <c r="M11" s="85">
        <f>SUM(J11:L11)</f>
        <v>4500</v>
      </c>
      <c r="N11" s="73">
        <f>ROUND(L11*(1+$N$4),-1)</f>
        <v>1580</v>
      </c>
      <c r="O11" s="73">
        <f t="shared" si="4"/>
        <v>1630</v>
      </c>
      <c r="P11" s="73">
        <f t="shared" si="4"/>
        <v>1680</v>
      </c>
      <c r="Q11" s="85">
        <f>SUM(N11:P11)</f>
        <v>4890</v>
      </c>
      <c r="R11" s="86">
        <f>SUBTOTAL(9,E11,I11,M11,Q11)</f>
        <v>17520</v>
      </c>
    </row>
    <row r="12" spans="1:18" x14ac:dyDescent="0.3">
      <c r="A12" s="69" t="s">
        <v>242</v>
      </c>
      <c r="B12" s="87">
        <v>500</v>
      </c>
      <c r="C12" s="73">
        <f t="shared" si="1"/>
        <v>510</v>
      </c>
      <c r="D12" s="73">
        <f t="shared" si="1"/>
        <v>520</v>
      </c>
      <c r="E12" s="74">
        <f>SUM(B12:D12)</f>
        <v>1530</v>
      </c>
      <c r="F12" s="73">
        <f>ROUND(D12*(1+$F$4),-1)</f>
        <v>540</v>
      </c>
      <c r="G12" s="73">
        <f t="shared" si="2"/>
        <v>560</v>
      </c>
      <c r="H12" s="73">
        <f t="shared" si="2"/>
        <v>580</v>
      </c>
      <c r="I12" s="74">
        <f>SUM(F12:H12)</f>
        <v>1680</v>
      </c>
      <c r="J12" s="73">
        <f>ROUND(H12*(1+$J$4),-1)</f>
        <v>590</v>
      </c>
      <c r="K12" s="73">
        <f t="shared" si="3"/>
        <v>600</v>
      </c>
      <c r="L12" s="73">
        <f t="shared" si="3"/>
        <v>610</v>
      </c>
      <c r="M12" s="74">
        <f>SUM(J12:L12)</f>
        <v>1800</v>
      </c>
      <c r="N12" s="73">
        <f>ROUND(L12*(1+$N$4),-1)</f>
        <v>630</v>
      </c>
      <c r="O12" s="73">
        <f t="shared" si="4"/>
        <v>650</v>
      </c>
      <c r="P12" s="73">
        <f t="shared" si="4"/>
        <v>670</v>
      </c>
      <c r="Q12" s="74">
        <f>SUM(N12:P12)</f>
        <v>1950</v>
      </c>
      <c r="R12" s="75">
        <f>SUBTOTAL(9,E12,I12,M12,Q12)</f>
        <v>6960</v>
      </c>
    </row>
    <row r="13" spans="1:18" ht="14.4" thickBot="1" x14ac:dyDescent="0.35">
      <c r="A13" s="76" t="s">
        <v>243</v>
      </c>
      <c r="B13" s="77">
        <f t="shared" ref="B13:R13" si="5">SUM(B10:B12)</f>
        <v>78300</v>
      </c>
      <c r="C13" s="77">
        <f t="shared" si="5"/>
        <v>79090</v>
      </c>
      <c r="D13" s="77">
        <f t="shared" si="5"/>
        <v>79880</v>
      </c>
      <c r="E13" s="78">
        <f t="shared" si="5"/>
        <v>237270</v>
      </c>
      <c r="F13" s="77">
        <f t="shared" si="5"/>
        <v>82280</v>
      </c>
      <c r="G13" s="77">
        <f t="shared" si="5"/>
        <v>84750</v>
      </c>
      <c r="H13" s="77">
        <f t="shared" si="5"/>
        <v>87290</v>
      </c>
      <c r="I13" s="78">
        <f t="shared" si="5"/>
        <v>254320</v>
      </c>
      <c r="J13" s="77">
        <f t="shared" si="5"/>
        <v>89040</v>
      </c>
      <c r="K13" s="77">
        <f t="shared" si="5"/>
        <v>90820</v>
      </c>
      <c r="L13" s="77">
        <f t="shared" si="5"/>
        <v>92630</v>
      </c>
      <c r="M13" s="78">
        <f t="shared" si="5"/>
        <v>272490</v>
      </c>
      <c r="N13" s="77">
        <f t="shared" si="5"/>
        <v>95410</v>
      </c>
      <c r="O13" s="77">
        <f t="shared" si="5"/>
        <v>98280</v>
      </c>
      <c r="P13" s="77">
        <f t="shared" si="5"/>
        <v>101230</v>
      </c>
      <c r="Q13" s="78">
        <f t="shared" si="5"/>
        <v>294920</v>
      </c>
      <c r="R13" s="79">
        <f t="shared" si="5"/>
        <v>1059000</v>
      </c>
    </row>
    <row r="14" spans="1:18" ht="14.4" thickBot="1" x14ac:dyDescent="0.35">
      <c r="A14" s="88" t="s">
        <v>244</v>
      </c>
      <c r="B14" s="89">
        <f t="shared" ref="B14:R14" si="6">B7-B13</f>
        <v>85400</v>
      </c>
      <c r="C14" s="89">
        <f t="shared" si="6"/>
        <v>86250</v>
      </c>
      <c r="D14" s="89">
        <f t="shared" si="6"/>
        <v>87110</v>
      </c>
      <c r="E14" s="90">
        <f t="shared" si="6"/>
        <v>258760</v>
      </c>
      <c r="F14" s="89">
        <f t="shared" si="6"/>
        <v>89720</v>
      </c>
      <c r="G14" s="89">
        <f t="shared" si="6"/>
        <v>92410</v>
      </c>
      <c r="H14" s="89">
        <f t="shared" si="6"/>
        <v>95190</v>
      </c>
      <c r="I14" s="90">
        <f t="shared" si="6"/>
        <v>277320</v>
      </c>
      <c r="J14" s="89">
        <f t="shared" si="6"/>
        <v>97090</v>
      </c>
      <c r="K14" s="89">
        <f t="shared" si="6"/>
        <v>99040</v>
      </c>
      <c r="L14" s="89">
        <f t="shared" si="6"/>
        <v>101030</v>
      </c>
      <c r="M14" s="90">
        <f t="shared" si="6"/>
        <v>297160</v>
      </c>
      <c r="N14" s="89">
        <f t="shared" si="6"/>
        <v>104060</v>
      </c>
      <c r="O14" s="89">
        <f t="shared" si="6"/>
        <v>107180</v>
      </c>
      <c r="P14" s="89">
        <f t="shared" si="6"/>
        <v>110400</v>
      </c>
      <c r="Q14" s="90">
        <f t="shared" si="6"/>
        <v>321640</v>
      </c>
      <c r="R14" s="91">
        <f t="shared" si="6"/>
        <v>1154880</v>
      </c>
    </row>
    <row r="15" spans="1:18" ht="14.4" thickTop="1" x14ac:dyDescent="0.3">
      <c r="A15" s="60"/>
      <c r="B15" s="70"/>
      <c r="C15" s="70"/>
      <c r="D15" s="70"/>
      <c r="E15" s="92"/>
      <c r="F15" s="70"/>
      <c r="G15" s="70"/>
      <c r="H15" s="70"/>
      <c r="I15" s="92"/>
      <c r="J15" s="70"/>
      <c r="K15" s="70"/>
      <c r="L15" s="70"/>
      <c r="M15" s="92"/>
      <c r="N15" s="70"/>
      <c r="O15" s="70"/>
      <c r="P15" s="70"/>
      <c r="Q15" s="92"/>
      <c r="R15" s="93"/>
    </row>
    <row r="16" spans="1:18" x14ac:dyDescent="0.3">
      <c r="A16" s="64" t="s">
        <v>245</v>
      </c>
      <c r="B16" s="70"/>
      <c r="C16" s="70"/>
      <c r="D16" s="70"/>
      <c r="E16" s="83"/>
      <c r="F16" s="70"/>
      <c r="G16" s="70"/>
      <c r="H16" s="70"/>
      <c r="I16" s="83"/>
      <c r="J16" s="70"/>
      <c r="K16" s="70"/>
      <c r="L16" s="70"/>
      <c r="M16" s="83"/>
      <c r="N16" s="70"/>
      <c r="O16" s="70"/>
      <c r="P16" s="70"/>
      <c r="Q16" s="83"/>
      <c r="R16" s="84"/>
    </row>
    <row r="17" spans="1:18" x14ac:dyDescent="0.3">
      <c r="A17" s="94" t="s">
        <v>246</v>
      </c>
      <c r="B17" s="95">
        <v>18400</v>
      </c>
      <c r="C17" s="70">
        <f t="shared" ref="C17:D32" si="7">ROUND(B17*(1+$B$4),-1)</f>
        <v>18580</v>
      </c>
      <c r="D17" s="70">
        <f t="shared" si="7"/>
        <v>18770</v>
      </c>
      <c r="E17" s="71">
        <f t="shared" ref="E17:E32" si="8">SUM(B17:D17)</f>
        <v>55750</v>
      </c>
      <c r="F17" s="70">
        <f t="shared" ref="F17:F32" si="9">ROUND(D17*(1+$F$4),-1)</f>
        <v>19330</v>
      </c>
      <c r="G17" s="70">
        <f t="shared" ref="G17:H32" si="10">ROUND(F17*(1+$F$4),-1)</f>
        <v>19910</v>
      </c>
      <c r="H17" s="70">
        <f t="shared" si="10"/>
        <v>20510</v>
      </c>
      <c r="I17" s="71">
        <f t="shared" ref="I17:I32" si="11">SUM(F17:H17)</f>
        <v>59750</v>
      </c>
      <c r="J17" s="70">
        <f t="shared" ref="J17:J32" si="12">ROUND(H17*(1+$J$4),-1)</f>
        <v>20920</v>
      </c>
      <c r="K17" s="70">
        <f t="shared" ref="K17:L32" si="13">ROUND(J17*(1+$J$4),-1)</f>
        <v>21340</v>
      </c>
      <c r="L17" s="70">
        <f t="shared" si="13"/>
        <v>21770</v>
      </c>
      <c r="M17" s="71">
        <f t="shared" ref="M17:M32" si="14">SUM(J17:L17)</f>
        <v>64030</v>
      </c>
      <c r="N17" s="70">
        <f t="shared" ref="N17:N32" si="15">ROUND(L17*(1+$N$4),-1)</f>
        <v>22420</v>
      </c>
      <c r="O17" s="70">
        <f t="shared" ref="O17:P32" si="16">ROUND(N17*(1+$N$4),-1)</f>
        <v>23090</v>
      </c>
      <c r="P17" s="70">
        <f t="shared" si="16"/>
        <v>23780</v>
      </c>
      <c r="Q17" s="71">
        <f t="shared" ref="Q17:Q32" si="17">SUM(N17:P17)</f>
        <v>69290</v>
      </c>
      <c r="R17" s="72">
        <f t="shared" ref="R17:R32" si="18">SUBTOTAL(9,E17,I17,M17,Q17)</f>
        <v>248820</v>
      </c>
    </row>
    <row r="18" spans="1:18" x14ac:dyDescent="0.3">
      <c r="A18" s="94" t="s">
        <v>247</v>
      </c>
      <c r="B18" s="87">
        <v>175</v>
      </c>
      <c r="C18" s="73">
        <f t="shared" si="7"/>
        <v>180</v>
      </c>
      <c r="D18" s="73">
        <f t="shared" si="7"/>
        <v>180</v>
      </c>
      <c r="E18" s="85">
        <f t="shared" si="8"/>
        <v>535</v>
      </c>
      <c r="F18" s="73">
        <f t="shared" si="9"/>
        <v>190</v>
      </c>
      <c r="G18" s="73">
        <f t="shared" si="10"/>
        <v>200</v>
      </c>
      <c r="H18" s="73">
        <f t="shared" si="10"/>
        <v>210</v>
      </c>
      <c r="I18" s="85">
        <f t="shared" si="11"/>
        <v>600</v>
      </c>
      <c r="J18" s="73">
        <f t="shared" si="12"/>
        <v>210</v>
      </c>
      <c r="K18" s="73">
        <f t="shared" si="13"/>
        <v>210</v>
      </c>
      <c r="L18" s="73">
        <f t="shared" si="13"/>
        <v>210</v>
      </c>
      <c r="M18" s="85">
        <f t="shared" si="14"/>
        <v>630</v>
      </c>
      <c r="N18" s="73">
        <f t="shared" si="15"/>
        <v>220</v>
      </c>
      <c r="O18" s="73">
        <f t="shared" si="16"/>
        <v>230</v>
      </c>
      <c r="P18" s="73">
        <f t="shared" si="16"/>
        <v>240</v>
      </c>
      <c r="Q18" s="85">
        <f t="shared" si="17"/>
        <v>690</v>
      </c>
      <c r="R18" s="86">
        <f t="shared" si="18"/>
        <v>2455</v>
      </c>
    </row>
    <row r="19" spans="1:18" x14ac:dyDescent="0.3">
      <c r="A19" s="94" t="s">
        <v>248</v>
      </c>
      <c r="B19" s="87">
        <v>200</v>
      </c>
      <c r="C19" s="73">
        <f t="shared" si="7"/>
        <v>200</v>
      </c>
      <c r="D19" s="73">
        <f t="shared" si="7"/>
        <v>200</v>
      </c>
      <c r="E19" s="85">
        <f t="shared" si="8"/>
        <v>600</v>
      </c>
      <c r="F19" s="73">
        <f t="shared" si="9"/>
        <v>210</v>
      </c>
      <c r="G19" s="73">
        <f t="shared" si="10"/>
        <v>220</v>
      </c>
      <c r="H19" s="73">
        <f t="shared" si="10"/>
        <v>230</v>
      </c>
      <c r="I19" s="85">
        <f t="shared" si="11"/>
        <v>660</v>
      </c>
      <c r="J19" s="73">
        <f t="shared" si="12"/>
        <v>230</v>
      </c>
      <c r="K19" s="73">
        <f t="shared" si="13"/>
        <v>230</v>
      </c>
      <c r="L19" s="73">
        <f t="shared" si="13"/>
        <v>230</v>
      </c>
      <c r="M19" s="85">
        <f t="shared" si="14"/>
        <v>690</v>
      </c>
      <c r="N19" s="73">
        <f t="shared" si="15"/>
        <v>240</v>
      </c>
      <c r="O19" s="73">
        <f t="shared" si="16"/>
        <v>250</v>
      </c>
      <c r="P19" s="73">
        <f t="shared" si="16"/>
        <v>260</v>
      </c>
      <c r="Q19" s="85">
        <f t="shared" si="17"/>
        <v>750</v>
      </c>
      <c r="R19" s="86">
        <f t="shared" si="18"/>
        <v>2700</v>
      </c>
    </row>
    <row r="20" spans="1:18" x14ac:dyDescent="0.3">
      <c r="A20" s="94" t="s">
        <v>249</v>
      </c>
      <c r="B20" s="87">
        <v>162</v>
      </c>
      <c r="C20" s="73">
        <f t="shared" si="7"/>
        <v>160</v>
      </c>
      <c r="D20" s="73">
        <f t="shared" si="7"/>
        <v>160</v>
      </c>
      <c r="E20" s="85">
        <f t="shared" si="8"/>
        <v>482</v>
      </c>
      <c r="F20" s="73">
        <f t="shared" si="9"/>
        <v>160</v>
      </c>
      <c r="G20" s="73">
        <f t="shared" si="10"/>
        <v>160</v>
      </c>
      <c r="H20" s="73">
        <f t="shared" si="10"/>
        <v>160</v>
      </c>
      <c r="I20" s="85">
        <f t="shared" si="11"/>
        <v>480</v>
      </c>
      <c r="J20" s="73">
        <f t="shared" si="12"/>
        <v>160</v>
      </c>
      <c r="K20" s="73">
        <f t="shared" si="13"/>
        <v>160</v>
      </c>
      <c r="L20" s="73">
        <f t="shared" si="13"/>
        <v>160</v>
      </c>
      <c r="M20" s="85">
        <f t="shared" si="14"/>
        <v>480</v>
      </c>
      <c r="N20" s="73">
        <f t="shared" si="15"/>
        <v>160</v>
      </c>
      <c r="O20" s="73">
        <f t="shared" si="16"/>
        <v>160</v>
      </c>
      <c r="P20" s="73">
        <f t="shared" si="16"/>
        <v>160</v>
      </c>
      <c r="Q20" s="85">
        <f t="shared" si="17"/>
        <v>480</v>
      </c>
      <c r="R20" s="86">
        <f t="shared" si="18"/>
        <v>1922</v>
      </c>
    </row>
    <row r="21" spans="1:18" x14ac:dyDescent="0.3">
      <c r="A21" s="94" t="s">
        <v>250</v>
      </c>
      <c r="B21" s="87">
        <v>200</v>
      </c>
      <c r="C21" s="73">
        <f t="shared" si="7"/>
        <v>200</v>
      </c>
      <c r="D21" s="73">
        <f t="shared" si="7"/>
        <v>200</v>
      </c>
      <c r="E21" s="85">
        <f t="shared" si="8"/>
        <v>600</v>
      </c>
      <c r="F21" s="73">
        <f t="shared" si="9"/>
        <v>210</v>
      </c>
      <c r="G21" s="73">
        <f t="shared" si="10"/>
        <v>220</v>
      </c>
      <c r="H21" s="73">
        <f t="shared" si="10"/>
        <v>230</v>
      </c>
      <c r="I21" s="85">
        <f t="shared" si="11"/>
        <v>660</v>
      </c>
      <c r="J21" s="73">
        <f t="shared" si="12"/>
        <v>230</v>
      </c>
      <c r="K21" s="73">
        <f t="shared" si="13"/>
        <v>230</v>
      </c>
      <c r="L21" s="73">
        <f t="shared" si="13"/>
        <v>230</v>
      </c>
      <c r="M21" s="85">
        <f t="shared" si="14"/>
        <v>690</v>
      </c>
      <c r="N21" s="73">
        <f t="shared" si="15"/>
        <v>240</v>
      </c>
      <c r="O21" s="73">
        <f t="shared" si="16"/>
        <v>250</v>
      </c>
      <c r="P21" s="73">
        <f t="shared" si="16"/>
        <v>260</v>
      </c>
      <c r="Q21" s="85">
        <f t="shared" si="17"/>
        <v>750</v>
      </c>
      <c r="R21" s="86">
        <f t="shared" si="18"/>
        <v>2700</v>
      </c>
    </row>
    <row r="22" spans="1:18" x14ac:dyDescent="0.3">
      <c r="A22" s="94" t="s">
        <v>251</v>
      </c>
      <c r="B22" s="87">
        <v>3800</v>
      </c>
      <c r="C22" s="73">
        <f t="shared" si="7"/>
        <v>3840</v>
      </c>
      <c r="D22" s="73">
        <f t="shared" si="7"/>
        <v>3880</v>
      </c>
      <c r="E22" s="85">
        <f t="shared" si="8"/>
        <v>11520</v>
      </c>
      <c r="F22" s="73">
        <f t="shared" si="9"/>
        <v>4000</v>
      </c>
      <c r="G22" s="73">
        <f t="shared" si="10"/>
        <v>4120</v>
      </c>
      <c r="H22" s="73">
        <f t="shared" si="10"/>
        <v>4240</v>
      </c>
      <c r="I22" s="85">
        <f t="shared" si="11"/>
        <v>12360</v>
      </c>
      <c r="J22" s="73">
        <f t="shared" si="12"/>
        <v>4320</v>
      </c>
      <c r="K22" s="73">
        <f t="shared" si="13"/>
        <v>4410</v>
      </c>
      <c r="L22" s="73">
        <f t="shared" si="13"/>
        <v>4500</v>
      </c>
      <c r="M22" s="85">
        <f t="shared" si="14"/>
        <v>13230</v>
      </c>
      <c r="N22" s="73">
        <f t="shared" si="15"/>
        <v>4640</v>
      </c>
      <c r="O22" s="73">
        <f t="shared" si="16"/>
        <v>4780</v>
      </c>
      <c r="P22" s="73">
        <f t="shared" si="16"/>
        <v>4920</v>
      </c>
      <c r="Q22" s="85">
        <f t="shared" si="17"/>
        <v>14340</v>
      </c>
      <c r="R22" s="86">
        <f t="shared" si="18"/>
        <v>51450</v>
      </c>
    </row>
    <row r="23" spans="1:18" x14ac:dyDescent="0.3">
      <c r="A23" s="94" t="s">
        <v>252</v>
      </c>
      <c r="B23" s="87">
        <v>300</v>
      </c>
      <c r="C23" s="73">
        <f t="shared" si="7"/>
        <v>300</v>
      </c>
      <c r="D23" s="73">
        <f t="shared" si="7"/>
        <v>300</v>
      </c>
      <c r="E23" s="85">
        <f t="shared" si="8"/>
        <v>900</v>
      </c>
      <c r="F23" s="73">
        <f t="shared" si="9"/>
        <v>310</v>
      </c>
      <c r="G23" s="73">
        <f t="shared" si="10"/>
        <v>320</v>
      </c>
      <c r="H23" s="73">
        <f t="shared" si="10"/>
        <v>330</v>
      </c>
      <c r="I23" s="85">
        <f t="shared" si="11"/>
        <v>960</v>
      </c>
      <c r="J23" s="73">
        <f t="shared" si="12"/>
        <v>340</v>
      </c>
      <c r="K23" s="73">
        <f t="shared" si="13"/>
        <v>350</v>
      </c>
      <c r="L23" s="73">
        <f t="shared" si="13"/>
        <v>360</v>
      </c>
      <c r="M23" s="85">
        <f t="shared" si="14"/>
        <v>1050</v>
      </c>
      <c r="N23" s="73">
        <f t="shared" si="15"/>
        <v>370</v>
      </c>
      <c r="O23" s="73">
        <f t="shared" si="16"/>
        <v>380</v>
      </c>
      <c r="P23" s="73">
        <f t="shared" si="16"/>
        <v>390</v>
      </c>
      <c r="Q23" s="85">
        <f t="shared" si="17"/>
        <v>1140</v>
      </c>
      <c r="R23" s="86">
        <f t="shared" si="18"/>
        <v>4050</v>
      </c>
    </row>
    <row r="24" spans="1:18" x14ac:dyDescent="0.3">
      <c r="A24" s="94" t="s">
        <v>253</v>
      </c>
      <c r="B24" s="87">
        <v>700</v>
      </c>
      <c r="C24" s="73">
        <f t="shared" si="7"/>
        <v>710</v>
      </c>
      <c r="D24" s="73">
        <f t="shared" si="7"/>
        <v>720</v>
      </c>
      <c r="E24" s="85">
        <f t="shared" si="8"/>
        <v>2130</v>
      </c>
      <c r="F24" s="73">
        <f t="shared" si="9"/>
        <v>740</v>
      </c>
      <c r="G24" s="73">
        <f t="shared" si="10"/>
        <v>760</v>
      </c>
      <c r="H24" s="73">
        <f t="shared" si="10"/>
        <v>780</v>
      </c>
      <c r="I24" s="85">
        <f t="shared" si="11"/>
        <v>2280</v>
      </c>
      <c r="J24" s="73">
        <f t="shared" si="12"/>
        <v>800</v>
      </c>
      <c r="K24" s="73">
        <f t="shared" si="13"/>
        <v>820</v>
      </c>
      <c r="L24" s="73">
        <f t="shared" si="13"/>
        <v>840</v>
      </c>
      <c r="M24" s="85">
        <f t="shared" si="14"/>
        <v>2460</v>
      </c>
      <c r="N24" s="73">
        <f t="shared" si="15"/>
        <v>870</v>
      </c>
      <c r="O24" s="73">
        <f t="shared" si="16"/>
        <v>900</v>
      </c>
      <c r="P24" s="73">
        <f t="shared" si="16"/>
        <v>930</v>
      </c>
      <c r="Q24" s="85">
        <f t="shared" si="17"/>
        <v>2700</v>
      </c>
      <c r="R24" s="86">
        <f t="shared" si="18"/>
        <v>9570</v>
      </c>
    </row>
    <row r="25" spans="1:18" x14ac:dyDescent="0.3">
      <c r="A25" s="94" t="s">
        <v>254</v>
      </c>
      <c r="B25" s="87">
        <v>2300</v>
      </c>
      <c r="C25" s="73">
        <f t="shared" si="7"/>
        <v>2320</v>
      </c>
      <c r="D25" s="73">
        <f t="shared" si="7"/>
        <v>2340</v>
      </c>
      <c r="E25" s="85">
        <f t="shared" si="8"/>
        <v>6960</v>
      </c>
      <c r="F25" s="73">
        <f t="shared" si="9"/>
        <v>2410</v>
      </c>
      <c r="G25" s="73">
        <f t="shared" si="10"/>
        <v>2480</v>
      </c>
      <c r="H25" s="73">
        <f t="shared" si="10"/>
        <v>2550</v>
      </c>
      <c r="I25" s="85">
        <f t="shared" si="11"/>
        <v>7440</v>
      </c>
      <c r="J25" s="73">
        <f t="shared" si="12"/>
        <v>2600</v>
      </c>
      <c r="K25" s="73">
        <f t="shared" si="13"/>
        <v>2650</v>
      </c>
      <c r="L25" s="73">
        <f t="shared" si="13"/>
        <v>2700</v>
      </c>
      <c r="M25" s="85">
        <f t="shared" si="14"/>
        <v>7950</v>
      </c>
      <c r="N25" s="73">
        <f t="shared" si="15"/>
        <v>2780</v>
      </c>
      <c r="O25" s="73">
        <f t="shared" si="16"/>
        <v>2860</v>
      </c>
      <c r="P25" s="73">
        <f t="shared" si="16"/>
        <v>2950</v>
      </c>
      <c r="Q25" s="85">
        <f t="shared" si="17"/>
        <v>8590</v>
      </c>
      <c r="R25" s="86">
        <f t="shared" si="18"/>
        <v>30940</v>
      </c>
    </row>
    <row r="26" spans="1:18" x14ac:dyDescent="0.3">
      <c r="A26" s="94" t="s">
        <v>255</v>
      </c>
      <c r="B26" s="87">
        <v>21600</v>
      </c>
      <c r="C26" s="73">
        <f t="shared" si="7"/>
        <v>21820</v>
      </c>
      <c r="D26" s="73">
        <f t="shared" si="7"/>
        <v>22040</v>
      </c>
      <c r="E26" s="85">
        <f t="shared" si="8"/>
        <v>65460</v>
      </c>
      <c r="F26" s="73">
        <f t="shared" si="9"/>
        <v>22700</v>
      </c>
      <c r="G26" s="73">
        <f t="shared" si="10"/>
        <v>23380</v>
      </c>
      <c r="H26" s="73">
        <f t="shared" si="10"/>
        <v>24080</v>
      </c>
      <c r="I26" s="85">
        <f t="shared" si="11"/>
        <v>70160</v>
      </c>
      <c r="J26" s="73">
        <f t="shared" si="12"/>
        <v>24560</v>
      </c>
      <c r="K26" s="73">
        <f t="shared" si="13"/>
        <v>25050</v>
      </c>
      <c r="L26" s="73">
        <f t="shared" si="13"/>
        <v>25550</v>
      </c>
      <c r="M26" s="85">
        <f t="shared" si="14"/>
        <v>75160</v>
      </c>
      <c r="N26" s="73">
        <f t="shared" si="15"/>
        <v>26320</v>
      </c>
      <c r="O26" s="73">
        <f t="shared" si="16"/>
        <v>27110</v>
      </c>
      <c r="P26" s="73">
        <f t="shared" si="16"/>
        <v>27920</v>
      </c>
      <c r="Q26" s="85">
        <f t="shared" si="17"/>
        <v>81350</v>
      </c>
      <c r="R26" s="86">
        <f t="shared" si="18"/>
        <v>292130</v>
      </c>
    </row>
    <row r="27" spans="1:18" x14ac:dyDescent="0.3">
      <c r="A27" s="94" t="s">
        <v>256</v>
      </c>
      <c r="B27" s="87">
        <v>1100</v>
      </c>
      <c r="C27" s="73">
        <f t="shared" si="7"/>
        <v>1110</v>
      </c>
      <c r="D27" s="73">
        <f t="shared" si="7"/>
        <v>1120</v>
      </c>
      <c r="E27" s="85">
        <f t="shared" si="8"/>
        <v>3330</v>
      </c>
      <c r="F27" s="73">
        <f t="shared" si="9"/>
        <v>1150</v>
      </c>
      <c r="G27" s="73">
        <f t="shared" si="10"/>
        <v>1180</v>
      </c>
      <c r="H27" s="73">
        <f t="shared" si="10"/>
        <v>1220</v>
      </c>
      <c r="I27" s="85">
        <f t="shared" si="11"/>
        <v>3550</v>
      </c>
      <c r="J27" s="73">
        <f t="shared" si="12"/>
        <v>1240</v>
      </c>
      <c r="K27" s="73">
        <f t="shared" si="13"/>
        <v>1260</v>
      </c>
      <c r="L27" s="73">
        <f t="shared" si="13"/>
        <v>1290</v>
      </c>
      <c r="M27" s="85">
        <f t="shared" si="14"/>
        <v>3790</v>
      </c>
      <c r="N27" s="73">
        <f t="shared" si="15"/>
        <v>1330</v>
      </c>
      <c r="O27" s="73">
        <f t="shared" si="16"/>
        <v>1370</v>
      </c>
      <c r="P27" s="73">
        <f t="shared" si="16"/>
        <v>1410</v>
      </c>
      <c r="Q27" s="85">
        <f t="shared" si="17"/>
        <v>4110</v>
      </c>
      <c r="R27" s="86">
        <f t="shared" si="18"/>
        <v>14780</v>
      </c>
    </row>
    <row r="28" spans="1:18" x14ac:dyDescent="0.3">
      <c r="A28" s="94" t="s">
        <v>257</v>
      </c>
      <c r="B28" s="87">
        <v>1300</v>
      </c>
      <c r="C28" s="73">
        <f t="shared" si="7"/>
        <v>1310</v>
      </c>
      <c r="D28" s="73">
        <f t="shared" si="7"/>
        <v>1320</v>
      </c>
      <c r="E28" s="85">
        <f t="shared" si="8"/>
        <v>3930</v>
      </c>
      <c r="F28" s="73">
        <f t="shared" si="9"/>
        <v>1360</v>
      </c>
      <c r="G28" s="73">
        <f t="shared" si="10"/>
        <v>1400</v>
      </c>
      <c r="H28" s="73">
        <f t="shared" si="10"/>
        <v>1440</v>
      </c>
      <c r="I28" s="85">
        <f t="shared" si="11"/>
        <v>4200</v>
      </c>
      <c r="J28" s="73">
        <f t="shared" si="12"/>
        <v>1470</v>
      </c>
      <c r="K28" s="73">
        <f t="shared" si="13"/>
        <v>1500</v>
      </c>
      <c r="L28" s="73">
        <f t="shared" si="13"/>
        <v>1530</v>
      </c>
      <c r="M28" s="85">
        <f t="shared" si="14"/>
        <v>4500</v>
      </c>
      <c r="N28" s="73">
        <f t="shared" si="15"/>
        <v>1580</v>
      </c>
      <c r="O28" s="73">
        <f t="shared" si="16"/>
        <v>1630</v>
      </c>
      <c r="P28" s="73">
        <f t="shared" si="16"/>
        <v>1680</v>
      </c>
      <c r="Q28" s="85">
        <f t="shared" si="17"/>
        <v>4890</v>
      </c>
      <c r="R28" s="86">
        <f t="shared" si="18"/>
        <v>17520</v>
      </c>
    </row>
    <row r="29" spans="1:18" x14ac:dyDescent="0.3">
      <c r="A29" s="94" t="s">
        <v>258</v>
      </c>
      <c r="B29" s="87">
        <v>500</v>
      </c>
      <c r="C29" s="73">
        <f t="shared" si="7"/>
        <v>510</v>
      </c>
      <c r="D29" s="73">
        <f t="shared" si="7"/>
        <v>520</v>
      </c>
      <c r="E29" s="85">
        <f t="shared" si="8"/>
        <v>1530</v>
      </c>
      <c r="F29" s="73">
        <f t="shared" si="9"/>
        <v>540</v>
      </c>
      <c r="G29" s="73">
        <f t="shared" si="10"/>
        <v>560</v>
      </c>
      <c r="H29" s="73">
        <f t="shared" si="10"/>
        <v>580</v>
      </c>
      <c r="I29" s="85">
        <f t="shared" si="11"/>
        <v>1680</v>
      </c>
      <c r="J29" s="73">
        <f t="shared" si="12"/>
        <v>590</v>
      </c>
      <c r="K29" s="73">
        <f t="shared" si="13"/>
        <v>600</v>
      </c>
      <c r="L29" s="73">
        <f t="shared" si="13"/>
        <v>610</v>
      </c>
      <c r="M29" s="85">
        <f t="shared" si="14"/>
        <v>1800</v>
      </c>
      <c r="N29" s="73">
        <f t="shared" si="15"/>
        <v>630</v>
      </c>
      <c r="O29" s="73">
        <f t="shared" si="16"/>
        <v>650</v>
      </c>
      <c r="P29" s="73">
        <f t="shared" si="16"/>
        <v>670</v>
      </c>
      <c r="Q29" s="85">
        <f t="shared" si="17"/>
        <v>1950</v>
      </c>
      <c r="R29" s="86">
        <f t="shared" si="18"/>
        <v>6960</v>
      </c>
    </row>
    <row r="30" spans="1:18" x14ac:dyDescent="0.3">
      <c r="A30" s="94" t="s">
        <v>259</v>
      </c>
      <c r="B30" s="87">
        <v>900</v>
      </c>
      <c r="C30" s="73">
        <f t="shared" si="7"/>
        <v>910</v>
      </c>
      <c r="D30" s="73">
        <f t="shared" si="7"/>
        <v>920</v>
      </c>
      <c r="E30" s="85">
        <f t="shared" si="8"/>
        <v>2730</v>
      </c>
      <c r="F30" s="73">
        <f t="shared" si="9"/>
        <v>950</v>
      </c>
      <c r="G30" s="73">
        <f t="shared" si="10"/>
        <v>980</v>
      </c>
      <c r="H30" s="73">
        <f t="shared" si="10"/>
        <v>1010</v>
      </c>
      <c r="I30" s="85">
        <f t="shared" si="11"/>
        <v>2940</v>
      </c>
      <c r="J30" s="73">
        <f t="shared" si="12"/>
        <v>1030</v>
      </c>
      <c r="K30" s="73">
        <f t="shared" si="13"/>
        <v>1050</v>
      </c>
      <c r="L30" s="73">
        <f t="shared" si="13"/>
        <v>1070</v>
      </c>
      <c r="M30" s="85">
        <f t="shared" si="14"/>
        <v>3150</v>
      </c>
      <c r="N30" s="73">
        <f t="shared" si="15"/>
        <v>1100</v>
      </c>
      <c r="O30" s="73">
        <f t="shared" si="16"/>
        <v>1130</v>
      </c>
      <c r="P30" s="73">
        <f t="shared" si="16"/>
        <v>1160</v>
      </c>
      <c r="Q30" s="85">
        <f t="shared" si="17"/>
        <v>3390</v>
      </c>
      <c r="R30" s="86">
        <f t="shared" si="18"/>
        <v>12210</v>
      </c>
    </row>
    <row r="31" spans="1:18" x14ac:dyDescent="0.3">
      <c r="A31" s="94" t="s">
        <v>260</v>
      </c>
      <c r="B31" s="87">
        <v>300</v>
      </c>
      <c r="C31" s="73">
        <f t="shared" si="7"/>
        <v>300</v>
      </c>
      <c r="D31" s="73">
        <f t="shared" si="7"/>
        <v>300</v>
      </c>
      <c r="E31" s="85">
        <f t="shared" si="8"/>
        <v>900</v>
      </c>
      <c r="F31" s="73">
        <f t="shared" si="9"/>
        <v>310</v>
      </c>
      <c r="G31" s="73">
        <f t="shared" si="10"/>
        <v>320</v>
      </c>
      <c r="H31" s="73">
        <f t="shared" si="10"/>
        <v>330</v>
      </c>
      <c r="I31" s="85">
        <f t="shared" si="11"/>
        <v>960</v>
      </c>
      <c r="J31" s="73">
        <f t="shared" si="12"/>
        <v>340</v>
      </c>
      <c r="K31" s="73">
        <f t="shared" si="13"/>
        <v>350</v>
      </c>
      <c r="L31" s="73">
        <f t="shared" si="13"/>
        <v>360</v>
      </c>
      <c r="M31" s="85">
        <f t="shared" si="14"/>
        <v>1050</v>
      </c>
      <c r="N31" s="73">
        <f t="shared" si="15"/>
        <v>370</v>
      </c>
      <c r="O31" s="73">
        <f t="shared" si="16"/>
        <v>380</v>
      </c>
      <c r="P31" s="73">
        <f t="shared" si="16"/>
        <v>390</v>
      </c>
      <c r="Q31" s="85">
        <f t="shared" si="17"/>
        <v>1140</v>
      </c>
      <c r="R31" s="86">
        <f t="shared" si="18"/>
        <v>4050</v>
      </c>
    </row>
    <row r="32" spans="1:18" x14ac:dyDescent="0.3">
      <c r="A32" s="94" t="s">
        <v>261</v>
      </c>
      <c r="B32" s="87">
        <v>165</v>
      </c>
      <c r="C32" s="73">
        <f t="shared" si="7"/>
        <v>170</v>
      </c>
      <c r="D32" s="73">
        <f t="shared" si="7"/>
        <v>170</v>
      </c>
      <c r="E32" s="74">
        <f t="shared" si="8"/>
        <v>505</v>
      </c>
      <c r="F32" s="73">
        <f t="shared" si="9"/>
        <v>180</v>
      </c>
      <c r="G32" s="73">
        <f t="shared" si="10"/>
        <v>190</v>
      </c>
      <c r="H32" s="73">
        <f t="shared" si="10"/>
        <v>200</v>
      </c>
      <c r="I32" s="74">
        <f t="shared" si="11"/>
        <v>570</v>
      </c>
      <c r="J32" s="73">
        <f t="shared" si="12"/>
        <v>200</v>
      </c>
      <c r="K32" s="73">
        <f t="shared" si="13"/>
        <v>200</v>
      </c>
      <c r="L32" s="73">
        <f t="shared" si="13"/>
        <v>200</v>
      </c>
      <c r="M32" s="74">
        <f t="shared" si="14"/>
        <v>600</v>
      </c>
      <c r="N32" s="73">
        <f t="shared" si="15"/>
        <v>210</v>
      </c>
      <c r="O32" s="73">
        <f t="shared" si="16"/>
        <v>220</v>
      </c>
      <c r="P32" s="73">
        <f t="shared" si="16"/>
        <v>230</v>
      </c>
      <c r="Q32" s="74">
        <f t="shared" si="17"/>
        <v>660</v>
      </c>
      <c r="R32" s="75">
        <f t="shared" si="18"/>
        <v>2335</v>
      </c>
    </row>
    <row r="33" spans="1:18" ht="14.4" thickBot="1" x14ac:dyDescent="0.35">
      <c r="A33" s="64" t="s">
        <v>262</v>
      </c>
      <c r="B33" s="89">
        <f t="shared" ref="B33:R33" si="19">SUM(B17:B32)</f>
        <v>52102</v>
      </c>
      <c r="C33" s="89">
        <f t="shared" si="19"/>
        <v>52620</v>
      </c>
      <c r="D33" s="89">
        <f t="shared" si="19"/>
        <v>53140</v>
      </c>
      <c r="E33" s="96">
        <f t="shared" si="19"/>
        <v>157862</v>
      </c>
      <c r="F33" s="89">
        <f t="shared" si="19"/>
        <v>54750</v>
      </c>
      <c r="G33" s="89">
        <f t="shared" si="19"/>
        <v>56400</v>
      </c>
      <c r="H33" s="89">
        <f t="shared" si="19"/>
        <v>58100</v>
      </c>
      <c r="I33" s="96">
        <f t="shared" si="19"/>
        <v>169250</v>
      </c>
      <c r="J33" s="89">
        <f t="shared" si="19"/>
        <v>59240</v>
      </c>
      <c r="K33" s="89">
        <f t="shared" si="19"/>
        <v>60410</v>
      </c>
      <c r="L33" s="89">
        <f t="shared" si="19"/>
        <v>61610</v>
      </c>
      <c r="M33" s="96">
        <f t="shared" si="19"/>
        <v>181260</v>
      </c>
      <c r="N33" s="89">
        <f t="shared" si="19"/>
        <v>63480</v>
      </c>
      <c r="O33" s="89">
        <f t="shared" si="19"/>
        <v>65390</v>
      </c>
      <c r="P33" s="89">
        <f t="shared" si="19"/>
        <v>67350</v>
      </c>
      <c r="Q33" s="96">
        <f t="shared" si="19"/>
        <v>196220</v>
      </c>
      <c r="R33" s="97">
        <f t="shared" si="19"/>
        <v>704592</v>
      </c>
    </row>
    <row r="34" spans="1:18" ht="14.4" thickTop="1" x14ac:dyDescent="0.3">
      <c r="A34" s="98"/>
      <c r="B34" s="70"/>
      <c r="C34" s="70"/>
      <c r="D34" s="70"/>
      <c r="E34" s="99"/>
      <c r="F34" s="70"/>
      <c r="G34" s="70"/>
      <c r="H34" s="70"/>
      <c r="I34" s="99"/>
      <c r="J34" s="70"/>
      <c r="K34" s="70"/>
      <c r="L34" s="70"/>
      <c r="M34" s="99"/>
      <c r="N34" s="70"/>
      <c r="O34" s="70"/>
      <c r="P34" s="70"/>
      <c r="Q34" s="99"/>
      <c r="R34" s="100"/>
    </row>
    <row r="35" spans="1:18" x14ac:dyDescent="0.3">
      <c r="A35" s="101" t="s">
        <v>263</v>
      </c>
      <c r="B35" s="102">
        <f t="shared" ref="B35:R35" si="20">B14-B33</f>
        <v>33298</v>
      </c>
      <c r="C35" s="102">
        <f t="shared" si="20"/>
        <v>33630</v>
      </c>
      <c r="D35" s="102">
        <f t="shared" si="20"/>
        <v>33970</v>
      </c>
      <c r="E35" s="103">
        <f t="shared" si="20"/>
        <v>100898</v>
      </c>
      <c r="F35" s="102">
        <f t="shared" si="20"/>
        <v>34970</v>
      </c>
      <c r="G35" s="102">
        <f t="shared" si="20"/>
        <v>36010</v>
      </c>
      <c r="H35" s="102">
        <f t="shared" si="20"/>
        <v>37090</v>
      </c>
      <c r="I35" s="103">
        <f t="shared" si="20"/>
        <v>108070</v>
      </c>
      <c r="J35" s="102">
        <f t="shared" si="20"/>
        <v>37850</v>
      </c>
      <c r="K35" s="102">
        <f t="shared" si="20"/>
        <v>38630</v>
      </c>
      <c r="L35" s="102">
        <f t="shared" si="20"/>
        <v>39420</v>
      </c>
      <c r="M35" s="103">
        <f t="shared" si="20"/>
        <v>115900</v>
      </c>
      <c r="N35" s="102">
        <f t="shared" si="20"/>
        <v>40580</v>
      </c>
      <c r="O35" s="102">
        <f t="shared" si="20"/>
        <v>41790</v>
      </c>
      <c r="P35" s="102">
        <f t="shared" si="20"/>
        <v>43050</v>
      </c>
      <c r="Q35" s="103">
        <f t="shared" si="20"/>
        <v>125420</v>
      </c>
      <c r="R35" s="104">
        <f t="shared" si="20"/>
        <v>450288</v>
      </c>
    </row>
  </sheetData>
  <mergeCells count="1">
    <mergeCell ref="B1:I1"/>
  </mergeCells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2"/>
  <sheetViews>
    <sheetView workbookViewId="0">
      <selection activeCell="F4" sqref="F4"/>
    </sheetView>
  </sheetViews>
  <sheetFormatPr defaultRowHeight="14.4" x14ac:dyDescent="0.3"/>
  <cols>
    <col min="1" max="1" width="17.44140625" customWidth="1"/>
    <col min="2" max="2" width="12.6640625" customWidth="1"/>
    <col min="3" max="3" width="12.88671875" customWidth="1"/>
    <col min="4" max="4" width="13" customWidth="1"/>
    <col min="5" max="5" width="15.33203125" customWidth="1"/>
    <col min="6" max="6" width="16.6640625" customWidth="1"/>
    <col min="7" max="7" width="10.44140625" bestFit="1" customWidth="1"/>
    <col min="8" max="8" width="11.44140625" style="55" customWidth="1"/>
    <col min="9" max="9" width="12.33203125" customWidth="1"/>
    <col min="10" max="11" width="13.33203125" customWidth="1"/>
    <col min="12" max="12" width="12.44140625" customWidth="1"/>
  </cols>
  <sheetData>
    <row r="1" spans="1:12" ht="27" x14ac:dyDescent="0.3">
      <c r="A1" s="16" t="s">
        <v>65</v>
      </c>
      <c r="B1" s="17" t="s">
        <v>66</v>
      </c>
      <c r="C1" s="17" t="s">
        <v>67</v>
      </c>
      <c r="D1" s="18" t="s">
        <v>68</v>
      </c>
      <c r="E1" s="18" t="s">
        <v>69</v>
      </c>
      <c r="F1" s="19" t="s">
        <v>70</v>
      </c>
      <c r="G1" s="17" t="s">
        <v>71</v>
      </c>
      <c r="H1" s="17" t="s">
        <v>72</v>
      </c>
      <c r="I1" s="17" t="s">
        <v>73</v>
      </c>
      <c r="J1" s="20" t="s">
        <v>74</v>
      </c>
      <c r="K1" s="20" t="s">
        <v>75</v>
      </c>
      <c r="L1" s="21" t="s">
        <v>18</v>
      </c>
    </row>
    <row r="2" spans="1:12" x14ac:dyDescent="0.3">
      <c r="A2" s="22" t="s">
        <v>76</v>
      </c>
      <c r="B2" s="23" t="s">
        <v>77</v>
      </c>
      <c r="C2" s="23" t="s">
        <v>78</v>
      </c>
      <c r="D2" s="24">
        <v>39984</v>
      </c>
      <c r="E2" s="24">
        <v>39988</v>
      </c>
      <c r="F2" s="25" t="s">
        <v>79</v>
      </c>
      <c r="G2" s="23" t="s">
        <v>80</v>
      </c>
      <c r="H2" s="26">
        <f>E2-D2</f>
        <v>4</v>
      </c>
      <c r="I2" s="27" t="s">
        <v>81</v>
      </c>
      <c r="J2" s="28">
        <v>5241.21</v>
      </c>
      <c r="K2" s="29">
        <v>314.4726</v>
      </c>
      <c r="L2" s="30">
        <v>5555.6826000000001</v>
      </c>
    </row>
    <row r="3" spans="1:12" x14ac:dyDescent="0.3">
      <c r="A3" s="31" t="s">
        <v>82</v>
      </c>
      <c r="B3" s="32" t="s">
        <v>83</v>
      </c>
      <c r="C3" s="32" t="s">
        <v>84</v>
      </c>
      <c r="D3" s="33">
        <v>39965</v>
      </c>
      <c r="E3" s="33">
        <v>39969</v>
      </c>
      <c r="F3" s="34" t="s">
        <v>85</v>
      </c>
      <c r="G3" s="32" t="s">
        <v>86</v>
      </c>
      <c r="H3" s="35">
        <f t="shared" ref="H3:H51" si="0">E3-D3</f>
        <v>4</v>
      </c>
      <c r="I3" s="36" t="s">
        <v>87</v>
      </c>
      <c r="J3" s="37">
        <v>1256.32</v>
      </c>
      <c r="K3" s="38">
        <v>75.379199999999997</v>
      </c>
      <c r="L3" s="39">
        <v>1331.6992</v>
      </c>
    </row>
    <row r="4" spans="1:12" x14ac:dyDescent="0.3">
      <c r="A4" s="40" t="s">
        <v>88</v>
      </c>
      <c r="B4" s="41" t="s">
        <v>89</v>
      </c>
      <c r="C4" s="41" t="s">
        <v>90</v>
      </c>
      <c r="D4" s="42">
        <v>40042</v>
      </c>
      <c r="E4" s="42">
        <v>40043</v>
      </c>
      <c r="F4" s="43" t="s">
        <v>91</v>
      </c>
      <c r="G4" s="41" t="s">
        <v>92</v>
      </c>
      <c r="H4" s="44">
        <f t="shared" si="0"/>
        <v>1</v>
      </c>
      <c r="I4" s="45" t="s">
        <v>87</v>
      </c>
      <c r="J4" s="46">
        <v>2213.14</v>
      </c>
      <c r="K4" s="47">
        <v>132.7884</v>
      </c>
      <c r="L4" s="39">
        <v>2345.9283999999998</v>
      </c>
    </row>
    <row r="5" spans="1:12" x14ac:dyDescent="0.3">
      <c r="A5" s="31" t="s">
        <v>93</v>
      </c>
      <c r="B5" s="32" t="s">
        <v>94</v>
      </c>
      <c r="C5" s="32" t="s">
        <v>95</v>
      </c>
      <c r="D5" s="33">
        <v>39972</v>
      </c>
      <c r="E5" s="33">
        <v>39973</v>
      </c>
      <c r="F5" s="34" t="s">
        <v>79</v>
      </c>
      <c r="G5" s="32" t="s">
        <v>80</v>
      </c>
      <c r="H5" s="35">
        <f t="shared" si="0"/>
        <v>1</v>
      </c>
      <c r="I5" s="36" t="s">
        <v>96</v>
      </c>
      <c r="J5" s="37">
        <v>1455.21</v>
      </c>
      <c r="K5" s="38">
        <v>87.312600000000003</v>
      </c>
      <c r="L5" s="39">
        <v>1542.5226</v>
      </c>
    </row>
    <row r="6" spans="1:12" x14ac:dyDescent="0.3">
      <c r="A6" s="40" t="s">
        <v>97</v>
      </c>
      <c r="B6" s="41" t="s">
        <v>98</v>
      </c>
      <c r="C6" s="41" t="s">
        <v>99</v>
      </c>
      <c r="D6" s="42">
        <v>40079</v>
      </c>
      <c r="E6" s="42">
        <v>40086</v>
      </c>
      <c r="F6" s="43" t="s">
        <v>85</v>
      </c>
      <c r="G6" s="41" t="s">
        <v>86</v>
      </c>
      <c r="H6" s="44">
        <f t="shared" si="0"/>
        <v>7</v>
      </c>
      <c r="I6" s="45" t="s">
        <v>96</v>
      </c>
      <c r="J6" s="46">
        <v>1792.54</v>
      </c>
      <c r="K6" s="47">
        <v>107.55239999999999</v>
      </c>
      <c r="L6" s="39">
        <v>1900.0924</v>
      </c>
    </row>
    <row r="7" spans="1:12" x14ac:dyDescent="0.3">
      <c r="A7" s="31" t="s">
        <v>100</v>
      </c>
      <c r="B7" s="32" t="s">
        <v>101</v>
      </c>
      <c r="C7" s="32" t="s">
        <v>102</v>
      </c>
      <c r="D7" s="33">
        <v>40081</v>
      </c>
      <c r="E7" s="33">
        <v>40086</v>
      </c>
      <c r="F7" s="34" t="s">
        <v>85</v>
      </c>
      <c r="G7" s="32" t="s">
        <v>80</v>
      </c>
      <c r="H7" s="35">
        <f t="shared" si="0"/>
        <v>5</v>
      </c>
      <c r="I7" s="36" t="s">
        <v>103</v>
      </c>
      <c r="J7" s="37">
        <v>9465.25</v>
      </c>
      <c r="K7" s="38">
        <v>567.91499999999996</v>
      </c>
      <c r="L7" s="39">
        <v>10033.165000000001</v>
      </c>
    </row>
    <row r="8" spans="1:12" x14ac:dyDescent="0.3">
      <c r="A8" s="40" t="s">
        <v>104</v>
      </c>
      <c r="B8" s="41" t="s">
        <v>105</v>
      </c>
      <c r="C8" s="41" t="s">
        <v>106</v>
      </c>
      <c r="D8" s="42">
        <v>39999</v>
      </c>
      <c r="E8" s="42">
        <v>40001</v>
      </c>
      <c r="F8" s="43" t="s">
        <v>91</v>
      </c>
      <c r="G8" s="41" t="s">
        <v>86</v>
      </c>
      <c r="H8" s="44">
        <f t="shared" si="0"/>
        <v>2</v>
      </c>
      <c r="I8" s="45" t="s">
        <v>87</v>
      </c>
      <c r="J8" s="46">
        <v>5478.55</v>
      </c>
      <c r="K8" s="47">
        <v>328.71300000000002</v>
      </c>
      <c r="L8" s="39">
        <v>5807.2629999999999</v>
      </c>
    </row>
    <row r="9" spans="1:12" x14ac:dyDescent="0.3">
      <c r="A9" s="31" t="s">
        <v>107</v>
      </c>
      <c r="B9" s="32" t="s">
        <v>108</v>
      </c>
      <c r="C9" s="32" t="s">
        <v>109</v>
      </c>
      <c r="D9" s="33">
        <v>40074</v>
      </c>
      <c r="E9" s="33">
        <v>40075</v>
      </c>
      <c r="F9" s="34" t="s">
        <v>91</v>
      </c>
      <c r="G9" s="32" t="s">
        <v>92</v>
      </c>
      <c r="H9" s="35">
        <f t="shared" si="0"/>
        <v>1</v>
      </c>
      <c r="I9" s="48" t="s">
        <v>81</v>
      </c>
      <c r="J9" s="37">
        <v>6423.21</v>
      </c>
      <c r="K9" s="38">
        <v>385.39260000000002</v>
      </c>
      <c r="L9" s="39">
        <v>6808.6026000000002</v>
      </c>
    </row>
    <row r="10" spans="1:12" x14ac:dyDescent="0.3">
      <c r="A10" s="40" t="s">
        <v>110</v>
      </c>
      <c r="B10" s="41" t="s">
        <v>108</v>
      </c>
      <c r="C10" s="41" t="s">
        <v>111</v>
      </c>
      <c r="D10" s="42">
        <v>40078</v>
      </c>
      <c r="E10" s="42">
        <v>40078</v>
      </c>
      <c r="F10" s="43" t="s">
        <v>85</v>
      </c>
      <c r="G10" s="41" t="s">
        <v>92</v>
      </c>
      <c r="H10" s="44">
        <f t="shared" si="0"/>
        <v>0</v>
      </c>
      <c r="I10" s="49" t="s">
        <v>81</v>
      </c>
      <c r="J10" s="46">
        <v>5483.2</v>
      </c>
      <c r="K10" s="47">
        <v>328.99199999999996</v>
      </c>
      <c r="L10" s="39">
        <v>5812.192</v>
      </c>
    </row>
    <row r="11" spans="1:12" x14ac:dyDescent="0.3">
      <c r="A11" s="31" t="s">
        <v>112</v>
      </c>
      <c r="B11" s="32" t="s">
        <v>113</v>
      </c>
      <c r="C11" s="32" t="s">
        <v>114</v>
      </c>
      <c r="D11" s="33">
        <v>40013</v>
      </c>
      <c r="E11" s="33">
        <v>40014</v>
      </c>
      <c r="F11" s="34" t="s">
        <v>85</v>
      </c>
      <c r="G11" s="32" t="s">
        <v>80</v>
      </c>
      <c r="H11" s="35">
        <f t="shared" si="0"/>
        <v>1</v>
      </c>
      <c r="I11" s="36" t="s">
        <v>87</v>
      </c>
      <c r="J11" s="37">
        <v>9452.4500000000007</v>
      </c>
      <c r="K11" s="38">
        <v>567.14700000000005</v>
      </c>
      <c r="L11" s="39">
        <v>10019.597000000002</v>
      </c>
    </row>
    <row r="12" spans="1:12" x14ac:dyDescent="0.3">
      <c r="A12" s="40" t="s">
        <v>115</v>
      </c>
      <c r="B12" s="41" t="s">
        <v>116</v>
      </c>
      <c r="C12" s="41" t="s">
        <v>117</v>
      </c>
      <c r="D12" s="42">
        <v>40045</v>
      </c>
      <c r="E12" s="42">
        <v>40046</v>
      </c>
      <c r="F12" s="43" t="s">
        <v>91</v>
      </c>
      <c r="G12" s="41" t="s">
        <v>80</v>
      </c>
      <c r="H12" s="44">
        <f t="shared" si="0"/>
        <v>1</v>
      </c>
      <c r="I12" s="45" t="s">
        <v>87</v>
      </c>
      <c r="J12" s="46">
        <v>7145.54</v>
      </c>
      <c r="K12" s="47">
        <v>428.73239999999998</v>
      </c>
      <c r="L12" s="39">
        <v>7574.2723999999998</v>
      </c>
    </row>
    <row r="13" spans="1:12" x14ac:dyDescent="0.3">
      <c r="A13" s="31" t="s">
        <v>118</v>
      </c>
      <c r="B13" s="32" t="s">
        <v>119</v>
      </c>
      <c r="C13" s="32" t="s">
        <v>120</v>
      </c>
      <c r="D13" s="33">
        <v>39968</v>
      </c>
      <c r="E13" s="33">
        <v>39971</v>
      </c>
      <c r="F13" s="34" t="s">
        <v>91</v>
      </c>
      <c r="G13" s="32" t="s">
        <v>80</v>
      </c>
      <c r="H13" s="35">
        <f t="shared" si="0"/>
        <v>3</v>
      </c>
      <c r="I13" s="36" t="s">
        <v>96</v>
      </c>
      <c r="J13" s="37">
        <v>8152.21</v>
      </c>
      <c r="K13" s="38">
        <v>489.13259999999997</v>
      </c>
      <c r="L13" s="39">
        <v>8641.3425999999999</v>
      </c>
    </row>
    <row r="14" spans="1:12" x14ac:dyDescent="0.3">
      <c r="A14" s="40" t="s">
        <v>121</v>
      </c>
      <c r="B14" s="41" t="s">
        <v>122</v>
      </c>
      <c r="C14" s="41" t="s">
        <v>123</v>
      </c>
      <c r="D14" s="42">
        <v>40039</v>
      </c>
      <c r="E14" s="42">
        <v>40042</v>
      </c>
      <c r="F14" s="43" t="s">
        <v>79</v>
      </c>
      <c r="G14" s="41" t="s">
        <v>86</v>
      </c>
      <c r="H14" s="44">
        <f t="shared" si="0"/>
        <v>3</v>
      </c>
      <c r="I14" s="49" t="s">
        <v>81</v>
      </c>
      <c r="J14" s="46">
        <v>5434.21</v>
      </c>
      <c r="K14" s="47">
        <v>326.05259999999998</v>
      </c>
      <c r="L14" s="39">
        <v>5760.2626</v>
      </c>
    </row>
    <row r="15" spans="1:12" x14ac:dyDescent="0.3">
      <c r="A15" s="31" t="s">
        <v>124</v>
      </c>
      <c r="B15" s="32" t="s">
        <v>125</v>
      </c>
      <c r="C15" s="32" t="s">
        <v>126</v>
      </c>
      <c r="D15" s="33">
        <v>40014</v>
      </c>
      <c r="E15" s="33">
        <v>40016</v>
      </c>
      <c r="F15" s="34" t="s">
        <v>79</v>
      </c>
      <c r="G15" s="32" t="s">
        <v>80</v>
      </c>
      <c r="H15" s="35">
        <f t="shared" si="0"/>
        <v>2</v>
      </c>
      <c r="I15" s="36" t="s">
        <v>96</v>
      </c>
      <c r="J15" s="37">
        <v>8455</v>
      </c>
      <c r="K15" s="38">
        <v>507.29999999999995</v>
      </c>
      <c r="L15" s="39">
        <v>8962.2999999999993</v>
      </c>
    </row>
    <row r="16" spans="1:12" x14ac:dyDescent="0.3">
      <c r="A16" s="40" t="s">
        <v>127</v>
      </c>
      <c r="B16" s="41" t="s">
        <v>128</v>
      </c>
      <c r="C16" s="41" t="s">
        <v>129</v>
      </c>
      <c r="D16" s="42">
        <v>40062</v>
      </c>
      <c r="E16" s="42">
        <v>40064</v>
      </c>
      <c r="F16" s="43" t="s">
        <v>91</v>
      </c>
      <c r="G16" s="41" t="s">
        <v>80</v>
      </c>
      <c r="H16" s="44">
        <f t="shared" si="0"/>
        <v>2</v>
      </c>
      <c r="I16" s="45" t="s">
        <v>96</v>
      </c>
      <c r="J16" s="46">
        <v>4876.54</v>
      </c>
      <c r="K16" s="47">
        <v>292.5924</v>
      </c>
      <c r="L16" s="39">
        <v>5169.1324000000004</v>
      </c>
    </row>
    <row r="17" spans="1:12" x14ac:dyDescent="0.3">
      <c r="A17" s="31" t="s">
        <v>130</v>
      </c>
      <c r="B17" s="32" t="s">
        <v>131</v>
      </c>
      <c r="C17" s="32" t="s">
        <v>132</v>
      </c>
      <c r="D17" s="33">
        <v>39942</v>
      </c>
      <c r="E17" s="33">
        <v>39945</v>
      </c>
      <c r="F17" s="34" t="s">
        <v>85</v>
      </c>
      <c r="G17" s="32" t="s">
        <v>86</v>
      </c>
      <c r="H17" s="35">
        <f t="shared" si="0"/>
        <v>3</v>
      </c>
      <c r="I17" s="36" t="s">
        <v>87</v>
      </c>
      <c r="J17" s="37">
        <v>3121.11</v>
      </c>
      <c r="K17" s="38">
        <v>187.26660000000001</v>
      </c>
      <c r="L17" s="39">
        <v>3308.3766000000001</v>
      </c>
    </row>
    <row r="18" spans="1:12" x14ac:dyDescent="0.3">
      <c r="A18" s="40" t="s">
        <v>133</v>
      </c>
      <c r="B18" s="41" t="s">
        <v>134</v>
      </c>
      <c r="C18" s="41" t="s">
        <v>135</v>
      </c>
      <c r="D18" s="42">
        <v>40057</v>
      </c>
      <c r="E18" s="42">
        <v>40063</v>
      </c>
      <c r="F18" s="43" t="s">
        <v>91</v>
      </c>
      <c r="G18" s="41" t="s">
        <v>86</v>
      </c>
      <c r="H18" s="44">
        <f t="shared" si="0"/>
        <v>6</v>
      </c>
      <c r="I18" s="45" t="s">
        <v>96</v>
      </c>
      <c r="J18" s="46">
        <v>5542.21</v>
      </c>
      <c r="K18" s="47">
        <v>332.5326</v>
      </c>
      <c r="L18" s="39">
        <v>5874.7425999999996</v>
      </c>
    </row>
    <row r="19" spans="1:12" x14ac:dyDescent="0.3">
      <c r="A19" s="31" t="s">
        <v>136</v>
      </c>
      <c r="B19" s="32" t="s">
        <v>137</v>
      </c>
      <c r="C19" s="32" t="s">
        <v>138</v>
      </c>
      <c r="D19" s="33">
        <v>39939</v>
      </c>
      <c r="E19" s="33">
        <v>39943</v>
      </c>
      <c r="F19" s="34" t="s">
        <v>91</v>
      </c>
      <c r="G19" s="32" t="s">
        <v>80</v>
      </c>
      <c r="H19" s="35">
        <f t="shared" si="0"/>
        <v>4</v>
      </c>
      <c r="I19" s="48" t="s">
        <v>81</v>
      </c>
      <c r="J19" s="37">
        <v>5362.65</v>
      </c>
      <c r="K19" s="38">
        <v>321.75899999999996</v>
      </c>
      <c r="L19" s="39">
        <v>5684.4089999999997</v>
      </c>
    </row>
    <row r="20" spans="1:12" x14ac:dyDescent="0.3">
      <c r="A20" s="40" t="s">
        <v>139</v>
      </c>
      <c r="B20" s="41" t="s">
        <v>140</v>
      </c>
      <c r="C20" s="41" t="s">
        <v>141</v>
      </c>
      <c r="D20" s="42">
        <v>40030</v>
      </c>
      <c r="E20" s="42">
        <v>40035</v>
      </c>
      <c r="F20" s="43" t="s">
        <v>91</v>
      </c>
      <c r="G20" s="41" t="s">
        <v>86</v>
      </c>
      <c r="H20" s="44">
        <f t="shared" si="0"/>
        <v>5</v>
      </c>
      <c r="I20" s="49" t="s">
        <v>81</v>
      </c>
      <c r="J20" s="46">
        <v>8453.99</v>
      </c>
      <c r="K20" s="47">
        <v>507.23939999999999</v>
      </c>
      <c r="L20" s="39">
        <v>8961.2294000000002</v>
      </c>
    </row>
    <row r="21" spans="1:12" x14ac:dyDescent="0.3">
      <c r="A21" s="31" t="s">
        <v>142</v>
      </c>
      <c r="B21" s="32" t="s">
        <v>143</v>
      </c>
      <c r="C21" s="32" t="s">
        <v>144</v>
      </c>
      <c r="D21" s="33">
        <v>40072</v>
      </c>
      <c r="E21" s="33">
        <v>40074</v>
      </c>
      <c r="F21" s="34" t="s">
        <v>85</v>
      </c>
      <c r="G21" s="32" t="s">
        <v>92</v>
      </c>
      <c r="H21" s="35">
        <f t="shared" si="0"/>
        <v>2</v>
      </c>
      <c r="I21" s="48" t="s">
        <v>81</v>
      </c>
      <c r="J21" s="37">
        <v>5478.77</v>
      </c>
      <c r="K21" s="38">
        <v>328.72620000000001</v>
      </c>
      <c r="L21" s="39">
        <v>5807.4962000000005</v>
      </c>
    </row>
    <row r="22" spans="1:12" x14ac:dyDescent="0.3">
      <c r="A22" s="40" t="s">
        <v>145</v>
      </c>
      <c r="B22" s="41" t="s">
        <v>143</v>
      </c>
      <c r="C22" s="41" t="s">
        <v>146</v>
      </c>
      <c r="D22" s="42">
        <v>40086</v>
      </c>
      <c r="E22" s="42">
        <v>40087</v>
      </c>
      <c r="F22" s="43" t="s">
        <v>79</v>
      </c>
      <c r="G22" s="41" t="s">
        <v>86</v>
      </c>
      <c r="H22" s="44">
        <f t="shared" si="0"/>
        <v>1</v>
      </c>
      <c r="I22" s="45" t="s">
        <v>96</v>
      </c>
      <c r="J22" s="46">
        <v>8945.41</v>
      </c>
      <c r="K22" s="47">
        <v>536.72460000000001</v>
      </c>
      <c r="L22" s="39">
        <v>9482.1345999999994</v>
      </c>
    </row>
    <row r="23" spans="1:12" x14ac:dyDescent="0.3">
      <c r="A23" s="31" t="s">
        <v>147</v>
      </c>
      <c r="B23" s="32" t="s">
        <v>148</v>
      </c>
      <c r="C23" s="32" t="s">
        <v>149</v>
      </c>
      <c r="D23" s="33">
        <v>40042</v>
      </c>
      <c r="E23" s="33">
        <v>40045</v>
      </c>
      <c r="F23" s="34" t="s">
        <v>85</v>
      </c>
      <c r="G23" s="32" t="s">
        <v>80</v>
      </c>
      <c r="H23" s="35">
        <f t="shared" si="0"/>
        <v>3</v>
      </c>
      <c r="I23" s="36" t="s">
        <v>96</v>
      </c>
      <c r="J23" s="37">
        <v>1452.54</v>
      </c>
      <c r="K23" s="38">
        <v>87.1524</v>
      </c>
      <c r="L23" s="39">
        <v>1539.6923999999999</v>
      </c>
    </row>
    <row r="24" spans="1:12" x14ac:dyDescent="0.3">
      <c r="A24" s="40" t="s">
        <v>150</v>
      </c>
      <c r="B24" s="41" t="s">
        <v>148</v>
      </c>
      <c r="C24" s="41" t="s">
        <v>151</v>
      </c>
      <c r="D24" s="42">
        <v>39945</v>
      </c>
      <c r="E24" s="42">
        <v>39953</v>
      </c>
      <c r="F24" s="43" t="s">
        <v>91</v>
      </c>
      <c r="G24" s="41" t="s">
        <v>92</v>
      </c>
      <c r="H24" s="44">
        <f t="shared" si="0"/>
        <v>8</v>
      </c>
      <c r="I24" s="49" t="s">
        <v>87</v>
      </c>
      <c r="J24" s="46">
        <v>6431.52</v>
      </c>
      <c r="K24" s="47">
        <v>385.89120000000003</v>
      </c>
      <c r="L24" s="39">
        <v>6817.4112000000005</v>
      </c>
    </row>
    <row r="25" spans="1:12" x14ac:dyDescent="0.3">
      <c r="A25" s="31" t="s">
        <v>152</v>
      </c>
      <c r="B25" s="32" t="s">
        <v>153</v>
      </c>
      <c r="C25" s="32" t="s">
        <v>154</v>
      </c>
      <c r="D25" s="33">
        <v>40012</v>
      </c>
      <c r="E25" s="33">
        <v>40015</v>
      </c>
      <c r="F25" s="34" t="s">
        <v>85</v>
      </c>
      <c r="G25" s="32" t="s">
        <v>86</v>
      </c>
      <c r="H25" s="35">
        <f t="shared" si="0"/>
        <v>3</v>
      </c>
      <c r="I25" s="36" t="s">
        <v>81</v>
      </c>
      <c r="J25" s="37">
        <v>7531.59</v>
      </c>
      <c r="K25" s="38">
        <v>451.8954</v>
      </c>
      <c r="L25" s="39">
        <v>7983.4854000000005</v>
      </c>
    </row>
    <row r="26" spans="1:12" x14ac:dyDescent="0.3">
      <c r="A26" s="40" t="s">
        <v>155</v>
      </c>
      <c r="B26" s="41" t="s">
        <v>156</v>
      </c>
      <c r="C26" s="41" t="s">
        <v>157</v>
      </c>
      <c r="D26" s="42">
        <v>40062</v>
      </c>
      <c r="E26" s="42">
        <v>40065</v>
      </c>
      <c r="F26" s="43" t="s">
        <v>85</v>
      </c>
      <c r="G26" s="41" t="s">
        <v>86</v>
      </c>
      <c r="H26" s="44">
        <f t="shared" si="0"/>
        <v>3</v>
      </c>
      <c r="I26" s="45" t="s">
        <v>96</v>
      </c>
      <c r="J26" s="46">
        <v>6482.55</v>
      </c>
      <c r="K26" s="47">
        <v>388.95299999999997</v>
      </c>
      <c r="L26" s="39">
        <v>6871.5030000000006</v>
      </c>
    </row>
    <row r="27" spans="1:12" x14ac:dyDescent="0.3">
      <c r="A27" s="31" t="s">
        <v>158</v>
      </c>
      <c r="B27" s="32" t="s">
        <v>159</v>
      </c>
      <c r="C27" s="32" t="s">
        <v>160</v>
      </c>
      <c r="D27" s="33">
        <v>39941</v>
      </c>
      <c r="E27" s="33">
        <v>39945</v>
      </c>
      <c r="F27" s="34" t="s">
        <v>91</v>
      </c>
      <c r="G27" s="32" t="s">
        <v>92</v>
      </c>
      <c r="H27" s="35">
        <f t="shared" si="0"/>
        <v>4</v>
      </c>
      <c r="I27" s="48" t="s">
        <v>87</v>
      </c>
      <c r="J27" s="37">
        <v>9761.25</v>
      </c>
      <c r="K27" s="38">
        <v>585.67499999999995</v>
      </c>
      <c r="L27" s="39">
        <v>10346.924999999999</v>
      </c>
    </row>
    <row r="28" spans="1:12" x14ac:dyDescent="0.3">
      <c r="A28" s="40" t="s">
        <v>161</v>
      </c>
      <c r="B28" s="41" t="s">
        <v>162</v>
      </c>
      <c r="C28" s="41" t="s">
        <v>163</v>
      </c>
      <c r="D28" s="42">
        <v>39989</v>
      </c>
      <c r="E28" s="42">
        <v>39995</v>
      </c>
      <c r="F28" s="43" t="s">
        <v>91</v>
      </c>
      <c r="G28" s="41" t="s">
        <v>86</v>
      </c>
      <c r="H28" s="44">
        <f t="shared" si="0"/>
        <v>6</v>
      </c>
      <c r="I28" s="45" t="s">
        <v>96</v>
      </c>
      <c r="J28" s="46">
        <v>1458.1</v>
      </c>
      <c r="K28" s="47">
        <v>87.48599999999999</v>
      </c>
      <c r="L28" s="39">
        <v>1545.5859999999998</v>
      </c>
    </row>
    <row r="29" spans="1:12" x14ac:dyDescent="0.3">
      <c r="A29" s="31" t="s">
        <v>164</v>
      </c>
      <c r="B29" s="32" t="s">
        <v>165</v>
      </c>
      <c r="C29" s="32" t="s">
        <v>166</v>
      </c>
      <c r="D29" s="33">
        <v>40012</v>
      </c>
      <c r="E29" s="33">
        <v>40015</v>
      </c>
      <c r="F29" s="34" t="s">
        <v>85</v>
      </c>
      <c r="G29" s="32" t="s">
        <v>86</v>
      </c>
      <c r="H29" s="35">
        <f t="shared" si="0"/>
        <v>3</v>
      </c>
      <c r="I29" s="48" t="s">
        <v>81</v>
      </c>
      <c r="J29" s="37">
        <v>2187.2399999999998</v>
      </c>
      <c r="K29" s="38">
        <v>131.23439999999999</v>
      </c>
      <c r="L29" s="39">
        <v>2318.4743999999996</v>
      </c>
    </row>
    <row r="30" spans="1:12" x14ac:dyDescent="0.3">
      <c r="A30" s="40" t="s">
        <v>167</v>
      </c>
      <c r="B30" s="41" t="s">
        <v>168</v>
      </c>
      <c r="C30" s="41" t="s">
        <v>169</v>
      </c>
      <c r="D30" s="42">
        <v>39978</v>
      </c>
      <c r="E30" s="42">
        <v>39984</v>
      </c>
      <c r="F30" s="43" t="s">
        <v>79</v>
      </c>
      <c r="G30" s="41" t="s">
        <v>80</v>
      </c>
      <c r="H30" s="44">
        <f t="shared" si="0"/>
        <v>6</v>
      </c>
      <c r="I30" s="45" t="s">
        <v>96</v>
      </c>
      <c r="J30" s="46">
        <v>5478.79</v>
      </c>
      <c r="K30" s="47">
        <v>328.72739999999999</v>
      </c>
      <c r="L30" s="39">
        <v>5807.5173999999997</v>
      </c>
    </row>
    <row r="31" spans="1:12" x14ac:dyDescent="0.3">
      <c r="A31" s="31" t="s">
        <v>170</v>
      </c>
      <c r="B31" s="32" t="s">
        <v>168</v>
      </c>
      <c r="C31" s="32" t="s">
        <v>171</v>
      </c>
      <c r="D31" s="33">
        <v>39941</v>
      </c>
      <c r="E31" s="33">
        <v>39942</v>
      </c>
      <c r="F31" s="34" t="s">
        <v>79</v>
      </c>
      <c r="G31" s="32" t="s">
        <v>92</v>
      </c>
      <c r="H31" s="35">
        <f t="shared" si="0"/>
        <v>1</v>
      </c>
      <c r="I31" s="48" t="s">
        <v>87</v>
      </c>
      <c r="J31" s="37">
        <v>3579.51</v>
      </c>
      <c r="K31" s="38">
        <v>214.7706</v>
      </c>
      <c r="L31" s="39">
        <v>3794.2806</v>
      </c>
    </row>
    <row r="32" spans="1:12" x14ac:dyDescent="0.3">
      <c r="A32" s="40" t="s">
        <v>172</v>
      </c>
      <c r="B32" s="41" t="s">
        <v>173</v>
      </c>
      <c r="C32" s="41" t="s">
        <v>174</v>
      </c>
      <c r="D32" s="42">
        <v>39978</v>
      </c>
      <c r="E32" s="42">
        <v>39984</v>
      </c>
      <c r="F32" s="43" t="s">
        <v>91</v>
      </c>
      <c r="G32" s="41" t="s">
        <v>86</v>
      </c>
      <c r="H32" s="44">
        <f t="shared" si="0"/>
        <v>6</v>
      </c>
      <c r="I32" s="45" t="s">
        <v>96</v>
      </c>
      <c r="J32" s="46">
        <v>4685.55</v>
      </c>
      <c r="K32" s="47">
        <v>281.13299999999998</v>
      </c>
      <c r="L32" s="39">
        <v>4966.683</v>
      </c>
    </row>
    <row r="33" spans="1:12" x14ac:dyDescent="0.3">
      <c r="A33" s="31" t="s">
        <v>175</v>
      </c>
      <c r="B33" s="32" t="s">
        <v>176</v>
      </c>
      <c r="C33" s="32" t="s">
        <v>177</v>
      </c>
      <c r="D33" s="33">
        <v>40071</v>
      </c>
      <c r="E33" s="33">
        <v>40072</v>
      </c>
      <c r="F33" s="34" t="s">
        <v>79</v>
      </c>
      <c r="G33" s="32" t="s">
        <v>92</v>
      </c>
      <c r="H33" s="35">
        <f t="shared" si="0"/>
        <v>1</v>
      </c>
      <c r="I33" s="48" t="s">
        <v>81</v>
      </c>
      <c r="J33" s="37">
        <v>1234.56</v>
      </c>
      <c r="K33" s="38">
        <v>74.073599999999999</v>
      </c>
      <c r="L33" s="39">
        <v>1308.6335999999999</v>
      </c>
    </row>
    <row r="34" spans="1:12" x14ac:dyDescent="0.3">
      <c r="A34" s="40" t="s">
        <v>178</v>
      </c>
      <c r="B34" s="41" t="s">
        <v>179</v>
      </c>
      <c r="C34" s="41" t="s">
        <v>180</v>
      </c>
      <c r="D34" s="42">
        <v>40063</v>
      </c>
      <c r="E34" s="42">
        <v>40065</v>
      </c>
      <c r="F34" s="43" t="s">
        <v>85</v>
      </c>
      <c r="G34" s="41" t="s">
        <v>92</v>
      </c>
      <c r="H34" s="44">
        <f t="shared" si="0"/>
        <v>2</v>
      </c>
      <c r="I34" s="45" t="s">
        <v>96</v>
      </c>
      <c r="J34" s="46">
        <v>9533.2900000000009</v>
      </c>
      <c r="K34" s="47">
        <v>571.99740000000008</v>
      </c>
      <c r="L34" s="39">
        <v>10105.287400000001</v>
      </c>
    </row>
    <row r="35" spans="1:12" x14ac:dyDescent="0.3">
      <c r="A35" s="31" t="s">
        <v>181</v>
      </c>
      <c r="B35" s="32" t="s">
        <v>176</v>
      </c>
      <c r="C35" s="32" t="s">
        <v>182</v>
      </c>
      <c r="D35" s="33">
        <v>40079</v>
      </c>
      <c r="E35" s="33">
        <v>40081</v>
      </c>
      <c r="F35" s="34" t="s">
        <v>79</v>
      </c>
      <c r="G35" s="32" t="s">
        <v>80</v>
      </c>
      <c r="H35" s="35">
        <f t="shared" si="0"/>
        <v>2</v>
      </c>
      <c r="I35" s="48" t="s">
        <v>87</v>
      </c>
      <c r="J35" s="37">
        <v>7829.71</v>
      </c>
      <c r="K35" s="38">
        <v>469.7826</v>
      </c>
      <c r="L35" s="39">
        <v>8299.4925999999996</v>
      </c>
    </row>
    <row r="36" spans="1:12" x14ac:dyDescent="0.3">
      <c r="A36" s="40" t="s">
        <v>183</v>
      </c>
      <c r="B36" s="41" t="s">
        <v>184</v>
      </c>
      <c r="C36" s="41" t="s">
        <v>185</v>
      </c>
      <c r="D36" s="42">
        <v>39986</v>
      </c>
      <c r="E36" s="42">
        <v>39987</v>
      </c>
      <c r="F36" s="43" t="s">
        <v>91</v>
      </c>
      <c r="G36" s="41" t="s">
        <v>86</v>
      </c>
      <c r="H36" s="44">
        <f t="shared" si="0"/>
        <v>1</v>
      </c>
      <c r="I36" s="49" t="s">
        <v>87</v>
      </c>
      <c r="J36" s="46">
        <v>5466.24</v>
      </c>
      <c r="K36" s="47">
        <v>327.9744</v>
      </c>
      <c r="L36" s="39">
        <v>5794.2143999999998</v>
      </c>
    </row>
    <row r="37" spans="1:12" x14ac:dyDescent="0.3">
      <c r="A37" s="31" t="s">
        <v>186</v>
      </c>
      <c r="B37" s="32" t="s">
        <v>184</v>
      </c>
      <c r="C37" s="32" t="s">
        <v>187</v>
      </c>
      <c r="D37" s="33">
        <v>40057</v>
      </c>
      <c r="E37" s="33">
        <v>40059</v>
      </c>
      <c r="F37" s="34" t="s">
        <v>91</v>
      </c>
      <c r="G37" s="32" t="s">
        <v>86</v>
      </c>
      <c r="H37" s="35">
        <f t="shared" si="0"/>
        <v>2</v>
      </c>
      <c r="I37" s="48" t="s">
        <v>81</v>
      </c>
      <c r="J37" s="37">
        <v>5486.54</v>
      </c>
      <c r="K37" s="38">
        <v>329.19239999999996</v>
      </c>
      <c r="L37" s="39">
        <v>5815.7323999999999</v>
      </c>
    </row>
    <row r="38" spans="1:12" x14ac:dyDescent="0.3">
      <c r="A38" s="40" t="s">
        <v>188</v>
      </c>
      <c r="B38" s="41" t="s">
        <v>184</v>
      </c>
      <c r="C38" s="41" t="s">
        <v>189</v>
      </c>
      <c r="D38" s="42">
        <v>39976</v>
      </c>
      <c r="E38" s="42">
        <v>39979</v>
      </c>
      <c r="F38" s="43" t="s">
        <v>79</v>
      </c>
      <c r="G38" s="41" t="s">
        <v>86</v>
      </c>
      <c r="H38" s="44">
        <f t="shared" si="0"/>
        <v>3</v>
      </c>
      <c r="I38" s="49" t="s">
        <v>81</v>
      </c>
      <c r="J38" s="46">
        <v>4688.54</v>
      </c>
      <c r="K38" s="47">
        <v>281.31239999999997</v>
      </c>
      <c r="L38" s="39">
        <v>4969.8523999999998</v>
      </c>
    </row>
    <row r="39" spans="1:12" x14ac:dyDescent="0.3">
      <c r="A39" s="31" t="s">
        <v>161</v>
      </c>
      <c r="B39" s="32" t="s">
        <v>190</v>
      </c>
      <c r="C39" s="32" t="s">
        <v>191</v>
      </c>
      <c r="D39" s="33">
        <v>39939</v>
      </c>
      <c r="E39" s="33">
        <v>39942</v>
      </c>
      <c r="F39" s="34" t="s">
        <v>79</v>
      </c>
      <c r="G39" s="32" t="s">
        <v>92</v>
      </c>
      <c r="H39" s="35">
        <f t="shared" si="0"/>
        <v>3</v>
      </c>
      <c r="I39" s="36" t="s">
        <v>96</v>
      </c>
      <c r="J39" s="37">
        <v>3544.21</v>
      </c>
      <c r="K39" s="38">
        <v>212.65260000000001</v>
      </c>
      <c r="L39" s="39">
        <v>3756.8625999999999</v>
      </c>
    </row>
    <row r="40" spans="1:12" x14ac:dyDescent="0.3">
      <c r="A40" s="40" t="s">
        <v>192</v>
      </c>
      <c r="B40" s="41" t="s">
        <v>193</v>
      </c>
      <c r="C40" s="41" t="s">
        <v>194</v>
      </c>
      <c r="D40" s="42">
        <v>40009</v>
      </c>
      <c r="E40" s="42">
        <v>40014</v>
      </c>
      <c r="F40" s="43" t="s">
        <v>85</v>
      </c>
      <c r="G40" s="41" t="s">
        <v>92</v>
      </c>
      <c r="H40" s="44">
        <f t="shared" si="0"/>
        <v>5</v>
      </c>
      <c r="I40" s="45" t="s">
        <v>96</v>
      </c>
      <c r="J40" s="46">
        <v>5795.52</v>
      </c>
      <c r="K40" s="47">
        <v>347.7312</v>
      </c>
      <c r="L40" s="39">
        <v>6143.2512000000006</v>
      </c>
    </row>
    <row r="41" spans="1:12" x14ac:dyDescent="0.3">
      <c r="A41" s="31" t="s">
        <v>195</v>
      </c>
      <c r="B41" s="32" t="s">
        <v>193</v>
      </c>
      <c r="C41" s="32" t="s">
        <v>196</v>
      </c>
      <c r="D41" s="33">
        <v>40081</v>
      </c>
      <c r="E41" s="33">
        <v>40082</v>
      </c>
      <c r="F41" s="34" t="s">
        <v>91</v>
      </c>
      <c r="G41" s="32" t="s">
        <v>80</v>
      </c>
      <c r="H41" s="35">
        <f t="shared" si="0"/>
        <v>1</v>
      </c>
      <c r="I41" s="48" t="s">
        <v>87</v>
      </c>
      <c r="J41" s="37">
        <v>7450.12</v>
      </c>
      <c r="K41" s="38">
        <v>447.00719999999995</v>
      </c>
      <c r="L41" s="39">
        <v>7897.1271999999999</v>
      </c>
    </row>
    <row r="42" spans="1:12" x14ac:dyDescent="0.3">
      <c r="A42" s="40" t="s">
        <v>197</v>
      </c>
      <c r="B42" s="41" t="s">
        <v>193</v>
      </c>
      <c r="C42" s="41" t="s">
        <v>198</v>
      </c>
      <c r="D42" s="42">
        <v>40044</v>
      </c>
      <c r="E42" s="42">
        <v>40046</v>
      </c>
      <c r="F42" s="43" t="s">
        <v>91</v>
      </c>
      <c r="G42" s="41" t="s">
        <v>86</v>
      </c>
      <c r="H42" s="44">
        <f t="shared" si="0"/>
        <v>2</v>
      </c>
      <c r="I42" s="45" t="s">
        <v>96</v>
      </c>
      <c r="J42" s="46">
        <v>6988.12</v>
      </c>
      <c r="K42" s="47">
        <v>419.28719999999998</v>
      </c>
      <c r="L42" s="39">
        <v>7407.4071999999996</v>
      </c>
    </row>
    <row r="43" spans="1:12" x14ac:dyDescent="0.3">
      <c r="A43" s="31" t="s">
        <v>199</v>
      </c>
      <c r="B43" s="32" t="s">
        <v>193</v>
      </c>
      <c r="C43" s="32" t="s">
        <v>200</v>
      </c>
      <c r="D43" s="33">
        <v>40008</v>
      </c>
      <c r="E43" s="33">
        <v>40012</v>
      </c>
      <c r="F43" s="34" t="s">
        <v>85</v>
      </c>
      <c r="G43" s="32" t="s">
        <v>80</v>
      </c>
      <c r="H43" s="35">
        <f t="shared" si="0"/>
        <v>4</v>
      </c>
      <c r="I43" s="48" t="s">
        <v>81</v>
      </c>
      <c r="J43" s="37">
        <v>1879.98</v>
      </c>
      <c r="K43" s="38">
        <v>112.7988</v>
      </c>
      <c r="L43" s="39">
        <v>1992.7788</v>
      </c>
    </row>
    <row r="44" spans="1:12" x14ac:dyDescent="0.3">
      <c r="A44" s="40" t="s">
        <v>201</v>
      </c>
      <c r="B44" s="41" t="s">
        <v>202</v>
      </c>
      <c r="C44" s="41" t="s">
        <v>203</v>
      </c>
      <c r="D44" s="42">
        <v>40083</v>
      </c>
      <c r="E44" s="42">
        <v>40086</v>
      </c>
      <c r="F44" s="43" t="s">
        <v>79</v>
      </c>
      <c r="G44" s="41" t="s">
        <v>92</v>
      </c>
      <c r="H44" s="44">
        <f t="shared" si="0"/>
        <v>3</v>
      </c>
      <c r="I44" s="45" t="s">
        <v>96</v>
      </c>
      <c r="J44" s="46">
        <v>3425.2</v>
      </c>
      <c r="K44" s="47">
        <v>205.51199999999997</v>
      </c>
      <c r="L44" s="39">
        <v>3630.712</v>
      </c>
    </row>
    <row r="45" spans="1:12" x14ac:dyDescent="0.3">
      <c r="A45" s="31" t="s">
        <v>204</v>
      </c>
      <c r="B45" s="32" t="s">
        <v>205</v>
      </c>
      <c r="C45" s="32" t="s">
        <v>206</v>
      </c>
      <c r="D45" s="33">
        <v>40047</v>
      </c>
      <c r="E45" s="33">
        <v>40050</v>
      </c>
      <c r="F45" s="34" t="s">
        <v>91</v>
      </c>
      <c r="G45" s="32" t="s">
        <v>92</v>
      </c>
      <c r="H45" s="35">
        <f t="shared" si="0"/>
        <v>3</v>
      </c>
      <c r="I45" s="36" t="s">
        <v>96</v>
      </c>
      <c r="J45" s="37">
        <v>14.58</v>
      </c>
      <c r="K45" s="38">
        <v>0.87480000000000002</v>
      </c>
      <c r="L45" s="39">
        <v>15.454800000000001</v>
      </c>
    </row>
    <row r="46" spans="1:12" x14ac:dyDescent="0.3">
      <c r="A46" s="40" t="s">
        <v>207</v>
      </c>
      <c r="B46" s="41" t="s">
        <v>205</v>
      </c>
      <c r="C46" s="41" t="s">
        <v>208</v>
      </c>
      <c r="D46" s="42">
        <v>40030</v>
      </c>
      <c r="E46" s="42">
        <v>40034</v>
      </c>
      <c r="F46" s="43" t="s">
        <v>79</v>
      </c>
      <c r="G46" s="41" t="s">
        <v>80</v>
      </c>
      <c r="H46" s="44">
        <f t="shared" si="0"/>
        <v>4</v>
      </c>
      <c r="I46" s="45" t="s">
        <v>96</v>
      </c>
      <c r="J46" s="46">
        <v>6875.42</v>
      </c>
      <c r="K46" s="47">
        <v>412.52519999999998</v>
      </c>
      <c r="L46" s="39">
        <v>7287.9452000000001</v>
      </c>
    </row>
    <row r="47" spans="1:12" x14ac:dyDescent="0.3">
      <c r="A47" s="31" t="s">
        <v>209</v>
      </c>
      <c r="B47" s="32" t="s">
        <v>205</v>
      </c>
      <c r="C47" s="32" t="s">
        <v>210</v>
      </c>
      <c r="D47" s="33">
        <v>40080</v>
      </c>
      <c r="E47" s="33">
        <v>40084</v>
      </c>
      <c r="F47" s="34" t="s">
        <v>85</v>
      </c>
      <c r="G47" s="32" t="s">
        <v>92</v>
      </c>
      <c r="H47" s="35">
        <f t="shared" si="0"/>
        <v>4</v>
      </c>
      <c r="I47" s="48" t="s">
        <v>87</v>
      </c>
      <c r="J47" s="37">
        <v>4350.13</v>
      </c>
      <c r="K47" s="38">
        <v>261.00779999999997</v>
      </c>
      <c r="L47" s="39">
        <v>4611.1378000000004</v>
      </c>
    </row>
    <row r="48" spans="1:12" x14ac:dyDescent="0.3">
      <c r="A48" s="40" t="s">
        <v>211</v>
      </c>
      <c r="B48" s="41" t="s">
        <v>212</v>
      </c>
      <c r="C48" s="41" t="s">
        <v>213</v>
      </c>
      <c r="D48" s="42">
        <v>39952</v>
      </c>
      <c r="E48" s="42">
        <v>39954</v>
      </c>
      <c r="F48" s="43" t="s">
        <v>79</v>
      </c>
      <c r="G48" s="41" t="s">
        <v>92</v>
      </c>
      <c r="H48" s="44">
        <f t="shared" si="0"/>
        <v>2</v>
      </c>
      <c r="I48" s="49" t="s">
        <v>81</v>
      </c>
      <c r="J48" s="46">
        <v>3200</v>
      </c>
      <c r="K48" s="47">
        <v>192</v>
      </c>
      <c r="L48" s="39">
        <v>3392</v>
      </c>
    </row>
    <row r="49" spans="1:12" x14ac:dyDescent="0.3">
      <c r="A49" s="31" t="s">
        <v>214</v>
      </c>
      <c r="B49" s="32" t="s">
        <v>215</v>
      </c>
      <c r="C49" s="32" t="s">
        <v>129</v>
      </c>
      <c r="D49" s="33">
        <v>40029</v>
      </c>
      <c r="E49" s="33">
        <v>40032</v>
      </c>
      <c r="F49" s="34" t="s">
        <v>79</v>
      </c>
      <c r="G49" s="32" t="s">
        <v>92</v>
      </c>
      <c r="H49" s="35">
        <f t="shared" si="0"/>
        <v>3</v>
      </c>
      <c r="I49" s="48" t="s">
        <v>81</v>
      </c>
      <c r="J49" s="37">
        <v>1966.54</v>
      </c>
      <c r="K49" s="38">
        <v>117.99239999999999</v>
      </c>
      <c r="L49" s="39">
        <v>2084.5324000000001</v>
      </c>
    </row>
    <row r="50" spans="1:12" x14ac:dyDescent="0.3">
      <c r="A50" s="40" t="s">
        <v>216</v>
      </c>
      <c r="B50" s="41" t="s">
        <v>217</v>
      </c>
      <c r="C50" s="41" t="s">
        <v>218</v>
      </c>
      <c r="D50" s="42">
        <v>39973</v>
      </c>
      <c r="E50" s="42">
        <v>39977</v>
      </c>
      <c r="F50" s="43" t="s">
        <v>85</v>
      </c>
      <c r="G50" s="41" t="s">
        <v>86</v>
      </c>
      <c r="H50" s="44">
        <f t="shared" si="0"/>
        <v>4</v>
      </c>
      <c r="I50" s="45" t="s">
        <v>96</v>
      </c>
      <c r="J50" s="46">
        <v>1547.85</v>
      </c>
      <c r="K50" s="47">
        <v>92.870999999999995</v>
      </c>
      <c r="L50" s="39">
        <v>1640.721</v>
      </c>
    </row>
    <row r="51" spans="1:12" ht="15" thickBot="1" x14ac:dyDescent="0.35">
      <c r="A51" s="31" t="s">
        <v>219</v>
      </c>
      <c r="B51" s="32" t="s">
        <v>148</v>
      </c>
      <c r="C51" s="32" t="s">
        <v>220</v>
      </c>
      <c r="D51" s="33">
        <v>40061</v>
      </c>
      <c r="E51" s="33">
        <v>40062</v>
      </c>
      <c r="F51" s="34" t="s">
        <v>79</v>
      </c>
      <c r="G51" s="32" t="s">
        <v>86</v>
      </c>
      <c r="H51" s="35">
        <f t="shared" si="0"/>
        <v>1</v>
      </c>
      <c r="I51" s="48" t="s">
        <v>87</v>
      </c>
      <c r="J51" s="37">
        <v>5466.31</v>
      </c>
      <c r="K51" s="38">
        <v>327.97860000000003</v>
      </c>
      <c r="L51" s="39">
        <v>5794.2886000000008</v>
      </c>
    </row>
    <row r="52" spans="1:12" ht="15" thickTop="1" x14ac:dyDescent="0.3">
      <c r="A52" s="50" t="s">
        <v>18</v>
      </c>
      <c r="B52" s="51"/>
      <c r="C52" s="51"/>
      <c r="D52" s="51"/>
      <c r="E52" s="51"/>
      <c r="F52" s="51"/>
      <c r="G52" s="51"/>
      <c r="H52" s="52"/>
      <c r="I52" s="52">
        <f>SUBTOTAL(103,Invoice!$I$2:$I$51)</f>
        <v>50</v>
      </c>
      <c r="J52" s="53">
        <f>SUBTOTAL(109,Invoice!$J$2:$J$51)</f>
        <v>255020.22000000003</v>
      </c>
      <c r="K52" s="51"/>
      <c r="L52" s="54">
        <f>SUBTOTAL(109,Invoice!$L$2:$L$51)</f>
        <v>270321.43320000003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5"/>
  <sheetViews>
    <sheetView workbookViewId="0">
      <selection activeCell="H9" sqref="H9"/>
    </sheetView>
  </sheetViews>
  <sheetFormatPr defaultRowHeight="14.4" x14ac:dyDescent="0.3"/>
  <cols>
    <col min="2" max="2" width="10.33203125" bestFit="1" customWidth="1"/>
    <col min="3" max="3" width="10.88671875" bestFit="1" customWidth="1"/>
    <col min="4" max="4" width="12.5546875" bestFit="1" customWidth="1"/>
    <col min="8" max="8" width="13" customWidth="1"/>
    <col min="9" max="9" width="10.33203125" bestFit="1" customWidth="1"/>
    <col min="10" max="10" width="14.5546875" customWidth="1"/>
  </cols>
  <sheetData>
    <row r="1" spans="1:10" ht="18" x14ac:dyDescent="0.35">
      <c r="A1" s="4" t="s">
        <v>0</v>
      </c>
      <c r="B1" s="4" t="s">
        <v>1</v>
      </c>
      <c r="C1" s="4" t="s">
        <v>2</v>
      </c>
      <c r="D1" s="4" t="s">
        <v>3</v>
      </c>
    </row>
    <row r="2" spans="1:10" x14ac:dyDescent="0.3">
      <c r="A2">
        <v>2009</v>
      </c>
      <c r="B2">
        <v>1</v>
      </c>
      <c r="C2" t="s">
        <v>4</v>
      </c>
      <c r="D2" s="5">
        <v>406217</v>
      </c>
    </row>
    <row r="3" spans="1:10" x14ac:dyDescent="0.3">
      <c r="A3">
        <v>2009</v>
      </c>
      <c r="B3">
        <v>1</v>
      </c>
      <c r="C3" t="s">
        <v>5</v>
      </c>
      <c r="D3" s="5">
        <v>421853</v>
      </c>
    </row>
    <row r="4" spans="1:10" x14ac:dyDescent="0.3">
      <c r="A4">
        <v>2009</v>
      </c>
      <c r="B4">
        <v>1</v>
      </c>
      <c r="C4" t="s">
        <v>6</v>
      </c>
      <c r="D4" s="5">
        <v>290340</v>
      </c>
    </row>
    <row r="5" spans="1:10" x14ac:dyDescent="0.3">
      <c r="A5">
        <v>2009</v>
      </c>
      <c r="B5">
        <v>2</v>
      </c>
      <c r="C5" t="s">
        <v>7</v>
      </c>
      <c r="D5" s="5">
        <v>498073</v>
      </c>
    </row>
    <row r="6" spans="1:10" x14ac:dyDescent="0.3">
      <c r="A6">
        <v>2009</v>
      </c>
      <c r="B6">
        <v>2</v>
      </c>
      <c r="C6" t="s">
        <v>8</v>
      </c>
      <c r="D6" s="5">
        <v>341656</v>
      </c>
      <c r="G6" s="117" t="s">
        <v>16</v>
      </c>
      <c r="H6" s="117"/>
      <c r="I6" s="117"/>
      <c r="J6" s="117"/>
    </row>
    <row r="7" spans="1:10" x14ac:dyDescent="0.3">
      <c r="A7">
        <v>2009</v>
      </c>
      <c r="B7">
        <v>2</v>
      </c>
      <c r="C7" t="s">
        <v>9</v>
      </c>
      <c r="D7" s="5">
        <v>365930</v>
      </c>
      <c r="G7" s="6"/>
      <c r="H7" s="6"/>
      <c r="I7" s="6"/>
      <c r="J7" s="6"/>
    </row>
    <row r="8" spans="1:10" x14ac:dyDescent="0.3">
      <c r="A8">
        <v>2009</v>
      </c>
      <c r="B8">
        <v>3</v>
      </c>
      <c r="C8" t="s">
        <v>10</v>
      </c>
      <c r="D8" s="5">
        <v>192405</v>
      </c>
      <c r="G8" s="6" t="s">
        <v>17</v>
      </c>
      <c r="H8" s="7"/>
      <c r="I8" s="6" t="s">
        <v>19</v>
      </c>
      <c r="J8" s="7"/>
    </row>
    <row r="9" spans="1:10" x14ac:dyDescent="0.3">
      <c r="A9">
        <v>2009</v>
      </c>
      <c r="B9">
        <v>3</v>
      </c>
      <c r="C9" t="s">
        <v>11</v>
      </c>
      <c r="D9" s="5">
        <v>486421</v>
      </c>
      <c r="G9" s="6" t="s">
        <v>18</v>
      </c>
      <c r="H9" s="6"/>
      <c r="I9" s="6" t="s">
        <v>18</v>
      </c>
      <c r="J9" s="6"/>
    </row>
    <row r="10" spans="1:10" x14ac:dyDescent="0.3">
      <c r="A10">
        <v>2009</v>
      </c>
      <c r="B10">
        <v>3</v>
      </c>
      <c r="C10" t="s">
        <v>12</v>
      </c>
      <c r="D10" s="5">
        <v>269351</v>
      </c>
    </row>
    <row r="11" spans="1:10" x14ac:dyDescent="0.3">
      <c r="A11">
        <v>2009</v>
      </c>
      <c r="B11">
        <v>4</v>
      </c>
      <c r="C11" t="s">
        <v>13</v>
      </c>
      <c r="D11" s="5">
        <v>280210</v>
      </c>
    </row>
    <row r="12" spans="1:10" x14ac:dyDescent="0.3">
      <c r="A12">
        <v>2009</v>
      </c>
      <c r="B12">
        <v>4</v>
      </c>
      <c r="C12" t="s">
        <v>14</v>
      </c>
      <c r="D12" s="5">
        <v>478053</v>
      </c>
    </row>
    <row r="13" spans="1:10" x14ac:dyDescent="0.3">
      <c r="A13">
        <v>2009</v>
      </c>
      <c r="B13">
        <v>4</v>
      </c>
      <c r="C13" t="s">
        <v>15</v>
      </c>
      <c r="D13" s="5">
        <v>212328</v>
      </c>
    </row>
    <row r="14" spans="1:10" x14ac:dyDescent="0.3">
      <c r="A14">
        <v>2010</v>
      </c>
      <c r="B14">
        <v>1</v>
      </c>
      <c r="C14" t="s">
        <v>4</v>
      </c>
      <c r="D14" s="5">
        <v>201198</v>
      </c>
    </row>
    <row r="15" spans="1:10" x14ac:dyDescent="0.3">
      <c r="A15">
        <v>2010</v>
      </c>
      <c r="B15">
        <v>1</v>
      </c>
      <c r="C15" t="s">
        <v>5</v>
      </c>
      <c r="D15" s="5">
        <v>174641</v>
      </c>
    </row>
    <row r="16" spans="1:10" x14ac:dyDescent="0.3">
      <c r="A16">
        <v>2010</v>
      </c>
      <c r="B16">
        <v>1</v>
      </c>
      <c r="C16" t="s">
        <v>6</v>
      </c>
      <c r="D16" s="5">
        <v>354840</v>
      </c>
    </row>
    <row r="17" spans="1:4" x14ac:dyDescent="0.3">
      <c r="A17">
        <v>2010</v>
      </c>
      <c r="B17">
        <v>2</v>
      </c>
      <c r="C17" t="s">
        <v>7</v>
      </c>
      <c r="D17" s="5">
        <v>200180</v>
      </c>
    </row>
    <row r="18" spans="1:4" x14ac:dyDescent="0.3">
      <c r="A18">
        <v>2010</v>
      </c>
      <c r="B18">
        <v>2</v>
      </c>
      <c r="C18" t="s">
        <v>8</v>
      </c>
      <c r="D18" s="5">
        <v>224658</v>
      </c>
    </row>
    <row r="19" spans="1:4" x14ac:dyDescent="0.3">
      <c r="A19">
        <v>2010</v>
      </c>
      <c r="B19">
        <v>2</v>
      </c>
      <c r="C19" t="s">
        <v>9</v>
      </c>
      <c r="D19" s="5">
        <v>232704</v>
      </c>
    </row>
    <row r="20" spans="1:4" x14ac:dyDescent="0.3">
      <c r="A20">
        <v>2010</v>
      </c>
      <c r="B20">
        <v>3</v>
      </c>
      <c r="C20" t="s">
        <v>10</v>
      </c>
      <c r="D20" s="5">
        <v>425652</v>
      </c>
    </row>
    <row r="21" spans="1:4" x14ac:dyDescent="0.3">
      <c r="A21">
        <v>2010</v>
      </c>
      <c r="B21">
        <v>3</v>
      </c>
      <c r="C21" t="s">
        <v>11</v>
      </c>
      <c r="D21" s="5">
        <v>202847</v>
      </c>
    </row>
    <row r="22" spans="1:4" x14ac:dyDescent="0.3">
      <c r="A22">
        <v>2010</v>
      </c>
      <c r="B22">
        <v>3</v>
      </c>
      <c r="C22" t="s">
        <v>12</v>
      </c>
      <c r="D22" s="5">
        <v>321101</v>
      </c>
    </row>
    <row r="23" spans="1:4" x14ac:dyDescent="0.3">
      <c r="A23">
        <v>2010</v>
      </c>
      <c r="B23">
        <v>4</v>
      </c>
      <c r="C23" t="s">
        <v>13</v>
      </c>
      <c r="D23" s="5">
        <v>187777</v>
      </c>
    </row>
    <row r="24" spans="1:4" x14ac:dyDescent="0.3">
      <c r="A24">
        <v>2010</v>
      </c>
      <c r="B24">
        <v>4</v>
      </c>
      <c r="C24" t="s">
        <v>14</v>
      </c>
      <c r="D24" s="5">
        <v>320938</v>
      </c>
    </row>
    <row r="25" spans="1:4" x14ac:dyDescent="0.3">
      <c r="A25">
        <v>2010</v>
      </c>
      <c r="B25">
        <v>4</v>
      </c>
      <c r="C25" t="s">
        <v>15</v>
      </c>
      <c r="D25" s="5">
        <v>473685</v>
      </c>
    </row>
  </sheetData>
  <mergeCells count="1">
    <mergeCell ref="G6:J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G3:J3"/>
  <sheetViews>
    <sheetView workbookViewId="0">
      <selection activeCell="J3" sqref="J3"/>
    </sheetView>
  </sheetViews>
  <sheetFormatPr defaultRowHeight="14.4" x14ac:dyDescent="0.3"/>
  <cols>
    <col min="7" max="7" width="18.109375" customWidth="1"/>
  </cols>
  <sheetData>
    <row r="3" spans="7:10" x14ac:dyDescent="0.3">
      <c r="G3" s="107">
        <v>41183</v>
      </c>
      <c r="J3" s="1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CitySales</vt:lpstr>
      <vt:lpstr>Possibilities</vt:lpstr>
      <vt:lpstr>ProjBudget2012</vt:lpstr>
      <vt:lpstr>Invoice</vt:lpstr>
      <vt:lpstr>Sales</vt:lpstr>
      <vt:lpstr>dateList</vt:lpstr>
      <vt:lpstr>Invoice!Revenue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farouk</dc:creator>
  <cp:lastModifiedBy>Ahmed farouk</cp:lastModifiedBy>
  <dcterms:created xsi:type="dcterms:W3CDTF">2012-10-01T15:06:27Z</dcterms:created>
  <dcterms:modified xsi:type="dcterms:W3CDTF">2025-04-21T04:53:08Z</dcterms:modified>
</cp:coreProperties>
</file>